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.sitnik\Documents\Ситник А.Ю\ЛОК 2020\Целевые_2020\"/>
    </mc:Choice>
  </mc:AlternateContent>
  <bookViews>
    <workbookView xWindow="0" yWindow="0" windowWidth="19200" windowHeight="11745"/>
  </bookViews>
  <sheets>
    <sheet name="Лист1" sheetId="1" r:id="rId1"/>
  </sheets>
  <definedNames>
    <definedName name="_xlnm.Print_Titles" localSheetId="0">Лист1!$5:$5</definedName>
    <definedName name="_xlnm.Print_Area" localSheetId="0">Лист1!$A$1:$N$79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2" i="1" l="1"/>
  <c r="M7" i="1"/>
  <c r="M8" i="1"/>
  <c r="M9" i="1"/>
  <c r="M10" i="1"/>
  <c r="M11" i="1"/>
  <c r="M15" i="1"/>
  <c r="M18" i="1"/>
  <c r="M19" i="1"/>
  <c r="M23" i="1"/>
  <c r="M24" i="1"/>
  <c r="M25" i="1"/>
  <c r="M31" i="1"/>
  <c r="M32" i="1"/>
  <c r="M33" i="1"/>
  <c r="M35" i="1"/>
  <c r="M40" i="1"/>
  <c r="M42" i="1"/>
  <c r="M44" i="1"/>
  <c r="M46" i="1"/>
  <c r="M49" i="1"/>
  <c r="M52" i="1"/>
  <c r="M54" i="1"/>
  <c r="M57" i="1"/>
  <c r="M58" i="1"/>
  <c r="M59" i="1"/>
  <c r="M60" i="1"/>
  <c r="M62" i="1"/>
  <c r="M68" i="1"/>
  <c r="M69" i="1"/>
  <c r="M71" i="1"/>
  <c r="M73" i="1"/>
  <c r="M74" i="1"/>
  <c r="M6" i="1" l="1"/>
  <c r="E7" i="1" l="1"/>
  <c r="E8" i="1"/>
  <c r="E9" i="1"/>
  <c r="E10" i="1"/>
  <c r="E11" i="1"/>
  <c r="E15" i="1"/>
  <c r="E18" i="1"/>
  <c r="E19" i="1"/>
  <c r="E23" i="1"/>
  <c r="E24" i="1"/>
  <c r="E25" i="1"/>
  <c r="E31" i="1"/>
  <c r="E32" i="1"/>
  <c r="E33" i="1"/>
  <c r="E35" i="1"/>
  <c r="E40" i="1"/>
  <c r="E42" i="1"/>
  <c r="E44" i="1"/>
  <c r="E46" i="1"/>
  <c r="E49" i="1"/>
  <c r="E52" i="1"/>
  <c r="E54" i="1"/>
  <c r="E57" i="1"/>
  <c r="E58" i="1"/>
  <c r="E59" i="1"/>
  <c r="E60" i="1"/>
  <c r="E62" i="1"/>
  <c r="E68" i="1"/>
  <c r="E69" i="1"/>
  <c r="E71" i="1"/>
  <c r="E73" i="1"/>
  <c r="E74" i="1"/>
  <c r="E6" i="1"/>
  <c r="L79" i="1" l="1"/>
  <c r="K79" i="1"/>
  <c r="J79" i="1"/>
  <c r="I79" i="1"/>
  <c r="H79" i="1"/>
  <c r="G79" i="1"/>
  <c r="D7" i="1" l="1"/>
  <c r="N7" i="1" s="1"/>
  <c r="D8" i="1"/>
  <c r="N8" i="1" s="1"/>
  <c r="D9" i="1"/>
  <c r="N9" i="1" s="1"/>
  <c r="D10" i="1"/>
  <c r="N10" i="1" s="1"/>
  <c r="D11" i="1"/>
  <c r="N11" i="1" s="1"/>
  <c r="D12" i="1"/>
  <c r="D13" i="1"/>
  <c r="F13" i="1" s="1"/>
  <c r="D14" i="1"/>
  <c r="F14" i="1" s="1"/>
  <c r="D15" i="1"/>
  <c r="N15" i="1" s="1"/>
  <c r="D16" i="1"/>
  <c r="F16" i="1" s="1"/>
  <c r="D17" i="1"/>
  <c r="F17" i="1" s="1"/>
  <c r="D18" i="1"/>
  <c r="N18" i="1" s="1"/>
  <c r="D19" i="1"/>
  <c r="N19" i="1" s="1"/>
  <c r="D20" i="1"/>
  <c r="F20" i="1" s="1"/>
  <c r="D21" i="1"/>
  <c r="F21" i="1" s="1"/>
  <c r="D22" i="1"/>
  <c r="F22" i="1" s="1"/>
  <c r="D23" i="1"/>
  <c r="N23" i="1" s="1"/>
  <c r="D24" i="1"/>
  <c r="N24" i="1" s="1"/>
  <c r="D25" i="1"/>
  <c r="N25" i="1" s="1"/>
  <c r="D26" i="1"/>
  <c r="F26" i="1" s="1"/>
  <c r="D27" i="1"/>
  <c r="F27" i="1" s="1"/>
  <c r="D28" i="1"/>
  <c r="F28" i="1" s="1"/>
  <c r="D29" i="1"/>
  <c r="F29" i="1" s="1"/>
  <c r="D30" i="1"/>
  <c r="F30" i="1" s="1"/>
  <c r="D31" i="1"/>
  <c r="N31" i="1" s="1"/>
  <c r="D33" i="1"/>
  <c r="N33" i="1" s="1"/>
  <c r="D34" i="1"/>
  <c r="F34" i="1" s="1"/>
  <c r="D35" i="1"/>
  <c r="N35" i="1" s="1"/>
  <c r="D36" i="1"/>
  <c r="F36" i="1" s="1"/>
  <c r="D37" i="1"/>
  <c r="F37" i="1" s="1"/>
  <c r="D38" i="1"/>
  <c r="F38" i="1" s="1"/>
  <c r="D39" i="1"/>
  <c r="F39" i="1" s="1"/>
  <c r="D40" i="1"/>
  <c r="N40" i="1" s="1"/>
  <c r="D41" i="1"/>
  <c r="F41" i="1" s="1"/>
  <c r="D42" i="1"/>
  <c r="N42" i="1" s="1"/>
  <c r="D43" i="1"/>
  <c r="F43" i="1" s="1"/>
  <c r="D44" i="1"/>
  <c r="N44" i="1" s="1"/>
  <c r="D45" i="1"/>
  <c r="F45" i="1" s="1"/>
  <c r="D46" i="1"/>
  <c r="N46" i="1" s="1"/>
  <c r="D47" i="1"/>
  <c r="F47" i="1" s="1"/>
  <c r="D48" i="1"/>
  <c r="F48" i="1" s="1"/>
  <c r="D49" i="1"/>
  <c r="N49" i="1" s="1"/>
  <c r="D50" i="1"/>
  <c r="F50" i="1" s="1"/>
  <c r="D51" i="1"/>
  <c r="F51" i="1" s="1"/>
  <c r="D52" i="1"/>
  <c r="N52" i="1" s="1"/>
  <c r="D53" i="1"/>
  <c r="D54" i="1"/>
  <c r="N54" i="1" s="1"/>
  <c r="D55" i="1"/>
  <c r="F55" i="1" s="1"/>
  <c r="D56" i="1"/>
  <c r="F56" i="1" s="1"/>
  <c r="D57" i="1"/>
  <c r="N57" i="1" s="1"/>
  <c r="D58" i="1"/>
  <c r="N58" i="1" s="1"/>
  <c r="D59" i="1"/>
  <c r="N59" i="1" s="1"/>
  <c r="D60" i="1"/>
  <c r="N60" i="1" s="1"/>
  <c r="D61" i="1"/>
  <c r="F61" i="1" s="1"/>
  <c r="D62" i="1"/>
  <c r="N62" i="1" s="1"/>
  <c r="D63" i="1"/>
  <c r="F63" i="1" s="1"/>
  <c r="D64" i="1"/>
  <c r="F64" i="1" s="1"/>
  <c r="D65" i="1"/>
  <c r="F65" i="1" s="1"/>
  <c r="D66" i="1"/>
  <c r="F66" i="1" s="1"/>
  <c r="D67" i="1"/>
  <c r="F67" i="1" s="1"/>
  <c r="D68" i="1"/>
  <c r="N68" i="1" s="1"/>
  <c r="D69" i="1"/>
  <c r="N69" i="1" s="1"/>
  <c r="D70" i="1"/>
  <c r="F70" i="1" s="1"/>
  <c r="D71" i="1"/>
  <c r="N71" i="1" s="1"/>
  <c r="D72" i="1"/>
  <c r="F72" i="1" s="1"/>
  <c r="D73" i="1"/>
  <c r="N73" i="1" s="1"/>
  <c r="D74" i="1"/>
  <c r="N74" i="1" s="1"/>
  <c r="D75" i="1"/>
  <c r="F75" i="1" s="1"/>
  <c r="D76" i="1"/>
  <c r="F76" i="1" s="1"/>
  <c r="D77" i="1"/>
  <c r="F77" i="1" s="1"/>
  <c r="D78" i="1"/>
  <c r="F78" i="1" s="1"/>
  <c r="D6" i="1"/>
  <c r="N6" i="1" s="1"/>
  <c r="C79" i="1"/>
  <c r="D79" i="1" s="1"/>
  <c r="N70" i="1" l="1"/>
  <c r="M70" i="1"/>
  <c r="E70" i="1"/>
  <c r="M12" i="1"/>
  <c r="N12" i="1"/>
  <c r="E12" i="1"/>
  <c r="N78" i="1"/>
  <c r="M78" i="1"/>
  <c r="E78" i="1"/>
  <c r="N77" i="1"/>
  <c r="M77" i="1"/>
  <c r="E77" i="1"/>
  <c r="M75" i="1"/>
  <c r="N75" i="1"/>
  <c r="E75" i="1"/>
  <c r="M76" i="1"/>
  <c r="N76" i="1"/>
  <c r="E76" i="1"/>
  <c r="N72" i="1"/>
  <c r="M72" i="1"/>
  <c r="E72" i="1"/>
  <c r="N55" i="1"/>
  <c r="M55" i="1"/>
  <c r="E55" i="1"/>
  <c r="N67" i="1"/>
  <c r="M67" i="1"/>
  <c r="E67" i="1"/>
  <c r="N63" i="1"/>
  <c r="M63" i="1"/>
  <c r="E63" i="1"/>
  <c r="N51" i="1"/>
  <c r="M51" i="1"/>
  <c r="E51" i="1"/>
  <c r="N47" i="1"/>
  <c r="M47" i="1"/>
  <c r="E47" i="1"/>
  <c r="N43" i="1"/>
  <c r="M43" i="1"/>
  <c r="E43" i="1"/>
  <c r="N39" i="1"/>
  <c r="M39" i="1"/>
  <c r="E39" i="1"/>
  <c r="N30" i="1"/>
  <c r="M30" i="1"/>
  <c r="E30" i="1"/>
  <c r="N26" i="1"/>
  <c r="M26" i="1"/>
  <c r="E26" i="1"/>
  <c r="N66" i="1"/>
  <c r="M66" i="1"/>
  <c r="E66" i="1"/>
  <c r="N50" i="1"/>
  <c r="M50" i="1"/>
  <c r="E50" i="1"/>
  <c r="N38" i="1"/>
  <c r="M38" i="1"/>
  <c r="E38" i="1"/>
  <c r="N34" i="1"/>
  <c r="M34" i="1"/>
  <c r="E34" i="1"/>
  <c r="N29" i="1"/>
  <c r="M29" i="1"/>
  <c r="E29" i="1"/>
  <c r="N65" i="1"/>
  <c r="M65" i="1"/>
  <c r="E65" i="1"/>
  <c r="N61" i="1"/>
  <c r="M61" i="1"/>
  <c r="E61" i="1"/>
  <c r="N53" i="1"/>
  <c r="M53" i="1"/>
  <c r="E53" i="1"/>
  <c r="N45" i="1"/>
  <c r="M45" i="1"/>
  <c r="E45" i="1"/>
  <c r="N41" i="1"/>
  <c r="M41" i="1"/>
  <c r="E41" i="1"/>
  <c r="N37" i="1"/>
  <c r="M37" i="1"/>
  <c r="E37" i="1"/>
  <c r="N28" i="1"/>
  <c r="M28" i="1"/>
  <c r="E28" i="1"/>
  <c r="N64" i="1"/>
  <c r="M64" i="1"/>
  <c r="E64" i="1"/>
  <c r="N56" i="1"/>
  <c r="M56" i="1"/>
  <c r="E56" i="1"/>
  <c r="N48" i="1"/>
  <c r="M48" i="1"/>
  <c r="E48" i="1"/>
  <c r="N27" i="1"/>
  <c r="M27" i="1"/>
  <c r="E27" i="1"/>
  <c r="N22" i="1"/>
  <c r="M22" i="1"/>
  <c r="E22" i="1"/>
  <c r="M21" i="1"/>
  <c r="N21" i="1"/>
  <c r="E21" i="1"/>
  <c r="M17" i="1"/>
  <c r="N17" i="1"/>
  <c r="E17" i="1"/>
  <c r="N20" i="1"/>
  <c r="M20" i="1"/>
  <c r="E20" i="1"/>
  <c r="N16" i="1"/>
  <c r="M16" i="1"/>
  <c r="E16" i="1"/>
  <c r="M14" i="1"/>
  <c r="N14" i="1"/>
  <c r="E14" i="1"/>
  <c r="N13" i="1"/>
  <c r="M13" i="1"/>
  <c r="E13" i="1"/>
  <c r="F79" i="1"/>
  <c r="N79" i="1" s="1"/>
  <c r="N36" i="1"/>
  <c r="M36" i="1"/>
  <c r="E36" i="1"/>
  <c r="E79" i="1" l="1"/>
  <c r="M79" i="1"/>
</calcChain>
</file>

<file path=xl/sharedStrings.xml><?xml version="1.0" encoding="utf-8"?>
<sst xmlns="http://schemas.openxmlformats.org/spreadsheetml/2006/main" count="163" uniqueCount="162">
  <si>
    <t>Всего</t>
  </si>
  <si>
    <t>Муниципальное образование город Алапаевск</t>
  </si>
  <si>
    <t>Муниципальное образование Алапаевское</t>
  </si>
  <si>
    <t>Арамильский городской округ</t>
  </si>
  <si>
    <t>Артемовский городской округ</t>
  </si>
  <si>
    <t>Артинский городской округ</t>
  </si>
  <si>
    <t>Асбестовский городской округ</t>
  </si>
  <si>
    <t>Ачитский городской округ</t>
  </si>
  <si>
    <t>Белоярский городской округ</t>
  </si>
  <si>
    <t>Березовский городской округ</t>
  </si>
  <si>
    <t>Бисертский городской округ</t>
  </si>
  <si>
    <t>городской округ Богданович</t>
  </si>
  <si>
    <t>городской округ Верх-Нейвинский</t>
  </si>
  <si>
    <t>городской округ Верхнее Дуброво</t>
  </si>
  <si>
    <t>Верхнесалдинский городской округ</t>
  </si>
  <si>
    <t>городской округ Верхний Тагил</t>
  </si>
  <si>
    <t>городской округ Верхняя Пышма</t>
  </si>
  <si>
    <t>Городской округ Верхняя Тура</t>
  </si>
  <si>
    <t>городской округ Верхотурский</t>
  </si>
  <si>
    <t>Волчанский городской округ</t>
  </si>
  <si>
    <t>Гаринский городской округ</t>
  </si>
  <si>
    <t>Горноуральский городской округ</t>
  </si>
  <si>
    <t>городской округ Дегтярск</t>
  </si>
  <si>
    <t>городской округ Заречный</t>
  </si>
  <si>
    <t>Ивдельский городской округ</t>
  </si>
  <si>
    <t>Муниципальное образование город Ирбит</t>
  </si>
  <si>
    <t>Ирбитское муниципальное образование</t>
  </si>
  <si>
    <t>Каменский городской округ</t>
  </si>
  <si>
    <t>город Каменск-Уральский</t>
  </si>
  <si>
    <t>Камышловский городской округ</t>
  </si>
  <si>
    <t>городской округ Карпинск</t>
  </si>
  <si>
    <t>Качканарский городской округ</t>
  </si>
  <si>
    <t>Кировградский городской округ</t>
  </si>
  <si>
    <t>городской округ Краснотурьинск</t>
  </si>
  <si>
    <t>городской округ Красноуральск</t>
  </si>
  <si>
    <t>городской округ Красноуфимск</t>
  </si>
  <si>
    <t>Муниципальное образование Красноуфимский округ</t>
  </si>
  <si>
    <t>Кушвинский городской округ</t>
  </si>
  <si>
    <t>Малышевский городской округ</t>
  </si>
  <si>
    <t>Махнёвское муниципальное образование</t>
  </si>
  <si>
    <t>Невьянский городской округ</t>
  </si>
  <si>
    <t>Нижнетуринский городской округ</t>
  </si>
  <si>
    <t>город Нижний Тагил</t>
  </si>
  <si>
    <t>городской округ Нижняя Салда</t>
  </si>
  <si>
    <t>Новолялинский городской округ</t>
  </si>
  <si>
    <t>Новоуральский городской округ</t>
  </si>
  <si>
    <t>городской округ Пелым</t>
  </si>
  <si>
    <t>городской округ Первоуральск</t>
  </si>
  <si>
    <t>Полевской городской округ</t>
  </si>
  <si>
    <t>Пышминский городской округ</t>
  </si>
  <si>
    <t>городской округ Ревда</t>
  </si>
  <si>
    <t>Режевской городской округ</t>
  </si>
  <si>
    <t>городской округ Рефтинский</t>
  </si>
  <si>
    <t>городской округ ЗАТО Свободный</t>
  </si>
  <si>
    <t>Североуральский городской округ</t>
  </si>
  <si>
    <t>Серовский городской округ</t>
  </si>
  <si>
    <t>Сосьвинский городской округ</t>
  </si>
  <si>
    <t>городской округ Среднеуральск</t>
  </si>
  <si>
    <t>городской округ Староуткинск</t>
  </si>
  <si>
    <t>городской округ Сухой Лог</t>
  </si>
  <si>
    <t>Сысертский городской округ</t>
  </si>
  <si>
    <t>Тавдинский городской округ</t>
  </si>
  <si>
    <t>Талицкий городской округ</t>
  </si>
  <si>
    <t>Тугулымский городской округ</t>
  </si>
  <si>
    <t>Туринский городской округ</t>
  </si>
  <si>
    <t>Шалинский городской округ</t>
  </si>
  <si>
    <t>Байкаловский муниципальный район</t>
  </si>
  <si>
    <t>муниципальное образование Камышловский муниципальный район</t>
  </si>
  <si>
    <t>Нижнесергинский муниципальный район</t>
  </si>
  <si>
    <t>Слободо-Туринский муниципальный район</t>
  </si>
  <si>
    <t>Таборинский муниципальный район</t>
  </si>
  <si>
    <t>санаторно-оздоровительные организации</t>
  </si>
  <si>
    <t>лагеря с дневным пребыванием</t>
  </si>
  <si>
    <t>лагеря труда и отдыха</t>
  </si>
  <si>
    <t>палаточные лагеря</t>
  </si>
  <si>
    <t>Формы организации отдыха и оздоровления детей</t>
  </si>
  <si>
    <t>туристические походы</t>
  </si>
  <si>
    <t>Наименование муниципального образования</t>
  </si>
  <si>
    <t>иные формы отдыха</t>
  </si>
  <si>
    <t>муниципальное образование "город Екатеринбург"</t>
  </si>
  <si>
    <t>Городской округ "Город Лесной"</t>
  </si>
  <si>
    <t>муниципальное образование "посёлок Уральский"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</si>
  <si>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</si>
  <si>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</si>
  <si>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</si>
  <si>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</si>
  <si>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</si>
  <si>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</si>
  <si>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</si>
  <si>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</si>
  <si>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</si>
  <si>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</si>
  <si>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</si>
  <si>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</si>
  <si>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</si>
  <si>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</si>
  <si>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</si>
  <si>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</si>
  <si>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</si>
  <si>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</si>
  <si>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</si>
  <si>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</si>
  <si>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</si>
  <si>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</si>
  <si>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</si>
  <si>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</si>
  <si>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</si>
  <si>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</si>
  <si>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</si>
  <si>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</si>
  <si>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</si>
  <si>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</si>
  <si>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</si>
  <si>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</si>
  <si>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</si>
  <si>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</si>
  <si>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</si>
  <si>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</si>
  <si>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</si>
  <si>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</si>
  <si>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</si>
  <si>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</si>
  <si>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</si>
  <si>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</si>
  <si>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</si>
  <si>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</si>
  <si>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</si>
  <si>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</si>
  <si>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</si>
  <si>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</si>
  <si>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</si>
  <si>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</si>
  <si>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</si>
  <si>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</si>
  <si>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</si>
  <si>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</si>
  <si>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</si>
  <si>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</si>
  <si>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</si>
  <si>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</si>
  <si>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</si>
  <si>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</si>
  <si>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</si>
  <si>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</si>
  <si>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</si>
  <si>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</si>
  <si>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</si>
  <si>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</si>
  <si>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</si>
  <si>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</si>
  <si>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</si>
  <si>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</si>
  <si>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</si>
  <si>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</si>
  <si>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</si>
  <si>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</si>
  <si>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Общий охват детей отдыхом и оздоровлением
в 2020 году (не менее 80% от количества детей)</t>
  </si>
  <si>
    <t>Количество детей в возрасте от 6,5 до 18 лет в 2020 году</t>
  </si>
  <si>
    <t>Номер строки</t>
  </si>
  <si>
    <t>Доля детей, охваченных загородным оздоровлением</t>
  </si>
  <si>
    <t>Проверка 4 столбца</t>
  </si>
  <si>
    <t xml:space="preserve">загородные оздоровительные лагеря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</si>
</sst>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" fontId="1" fillId="2" borderId="2">
      <alignment horizontal="right" vertical="top" shrinkToFit="1"/>
    </xf>
    <xf numFmtId="0" fontId="2" fillId="0" borderId="0"/>
  </cellStyleXfs>
  <cellXfs count="22">
    <xf numFmtId="0" fontId="0" fillId="0" borderId="0" xfId="0"/>
    <xf numFmtId="3" fontId="3" fillId="3" borderId="1" xfId="0" applyNumberFormat="1" applyFont="1" applyFill="1" applyBorder="1" applyAlignment="1">
      <alignment vertical="top" wrapText="1"/>
    </xf>
    <xf numFmtId="0" fontId="3" fillId="3" borderId="0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/>
    <xf numFmtId="164" fontId="3" fillId="3" borderId="1" xfId="0" applyNumberFormat="1" applyFont="1" applyFill="1" applyBorder="1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3" fontId="3" fillId="4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/>
    <xf numFmtId="164" fontId="3" fillId="4" borderId="1" xfId="0" applyNumberFormat="1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0" fontId="3" fillId="4" borderId="0" xfId="0" applyFont="1" applyFill="1" applyBorder="1"/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3" fontId="4" fillId="0" borderId="1" xfId="0" applyNumberFormat="1" applyFont="1" applyBorder="1" applyAlignment="1">
      <alignment vertical="top" wrapText="1"/>
    </xf>
    <xf numFmtId="3" fontId="4" fillId="5" borderId="1" xfId="0" applyNumberFormat="1" applyFont="1" applyFill="1" applyBorder="1" applyAlignment="1">
      <alignment vertical="top" wrapText="1"/>
    </xf>
  </cellXfs>
  <cellStyles count="3">
    <cellStyle name="xl41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82"/>
  <sheetViews>
    <sheetView tabSelected="1" view="pageBreakPreview" zoomScale="90" zoomScaleNormal="70" zoomScaleSheetLayoutView="90" workbookViewId="0">
      <selection activeCell="N1" sqref="N1:N1048576"/>
    </sheetView>
  </sheetViews>
  <sheetFormatPr defaultRowHeight="15.75" x14ac:dyDescent="0.25"/>
  <cols>
    <col min="1" max="1" width="8.140625" style="2" customWidth="1"/>
    <col min="2" max="2" width="47.140625" style="2" customWidth="1"/>
    <col min="3" max="3" width="18" style="2" customWidth="1"/>
    <col min="4" max="4" width="30.85546875" style="2" customWidth="1"/>
    <col min="5" max="5" width="30.85546875" style="2" hidden="1" customWidth="1"/>
    <col min="6" max="6" width="18.28515625" style="2" customWidth="1"/>
    <col min="7" max="7" width="19.42578125" style="2" customWidth="1"/>
    <col min="8" max="8" width="19.5703125" style="2" customWidth="1"/>
    <col min="9" max="9" width="15" style="2" customWidth="1"/>
    <col min="10" max="10" width="13.42578125" style="2" customWidth="1"/>
    <col min="11" max="11" width="15.5703125" style="2" customWidth="1"/>
    <col min="12" max="12" width="14.42578125" style="2" customWidth="1"/>
    <col min="13" max="13" width="17.42578125" style="2" hidden="1" customWidth="1"/>
    <col min="14" max="14" width="17" style="2" hidden="1" customWidth="1"/>
    <col min="15" max="16384" width="9.140625" style="2"/>
  </cols>
  <sheetData>
    <row r="3" spans="1:14" ht="20.25" customHeight="1" x14ac:dyDescent="0.25">
      <c r="A3" s="19" t="s">
        <v>158</v>
      </c>
      <c r="B3" s="19" t="s">
        <v>77</v>
      </c>
      <c r="C3" s="19" t="s">
        <v>157</v>
      </c>
      <c r="D3" s="19" t="s">
        <v>156</v>
      </c>
      <c r="E3" s="15" t="s">
        <v>160</v>
      </c>
      <c r="F3" s="19" t="s">
        <v>75</v>
      </c>
      <c r="G3" s="19"/>
      <c r="H3" s="19"/>
      <c r="I3" s="19"/>
      <c r="J3" s="19"/>
      <c r="K3" s="19"/>
      <c r="L3" s="19"/>
      <c r="M3" s="15" t="s">
        <v>159</v>
      </c>
      <c r="N3" s="15" t="s">
        <v>159</v>
      </c>
    </row>
    <row r="4" spans="1:14" ht="56.25" customHeight="1" x14ac:dyDescent="0.25">
      <c r="A4" s="19"/>
      <c r="B4" s="19"/>
      <c r="C4" s="19"/>
      <c r="D4" s="19"/>
      <c r="E4" s="16"/>
      <c r="F4" s="13" t="s">
        <v>161</v>
      </c>
      <c r="G4" s="13" t="s">
        <v>71</v>
      </c>
      <c r="H4" s="13" t="s">
        <v>72</v>
      </c>
      <c r="I4" s="13" t="s">
        <v>73</v>
      </c>
      <c r="J4" s="13" t="s">
        <v>74</v>
      </c>
      <c r="K4" s="13" t="s">
        <v>76</v>
      </c>
      <c r="L4" s="13" t="s">
        <v>78</v>
      </c>
      <c r="M4" s="16"/>
      <c r="N4" s="16"/>
    </row>
    <row r="5" spans="1:14" x14ac:dyDescent="0.25">
      <c r="A5" s="13">
        <v>1</v>
      </c>
      <c r="B5" s="13">
        <v>2</v>
      </c>
      <c r="C5" s="13">
        <v>3</v>
      </c>
      <c r="D5" s="13">
        <v>4</v>
      </c>
      <c r="E5" s="13"/>
      <c r="F5" s="13">
        <v>5</v>
      </c>
      <c r="G5" s="13">
        <v>6</v>
      </c>
      <c r="H5" s="13">
        <v>7</v>
      </c>
      <c r="I5" s="13">
        <v>8</v>
      </c>
      <c r="J5" s="13">
        <v>9</v>
      </c>
      <c r="K5" s="13">
        <v>10</v>
      </c>
      <c r="L5" s="13">
        <v>11</v>
      </c>
      <c r="M5" s="3">
        <v>12</v>
      </c>
      <c r="N5" s="3">
        <v>13</v>
      </c>
    </row>
    <row r="6" spans="1:14" ht="32.25" customHeight="1" x14ac:dyDescent="0.25">
      <c r="A6" s="13" t="s">
        <v>82</v>
      </c>
      <c r="B6" s="4" t="s">
        <v>1</v>
      </c>
      <c r="C6" s="1">
        <v>5310</v>
      </c>
      <c r="D6" s="1">
        <f>C6*0.8</f>
        <v>4248</v>
      </c>
      <c r="E6" s="1">
        <f>F6+G6+H6+I6+J6+K6+L6</f>
        <v>4248</v>
      </c>
      <c r="F6" s="1">
        <v>600</v>
      </c>
      <c r="G6" s="1">
        <v>100</v>
      </c>
      <c r="H6" s="1">
        <v>2000</v>
      </c>
      <c r="I6" s="1">
        <v>230</v>
      </c>
      <c r="J6" s="1">
        <v>0</v>
      </c>
      <c r="K6" s="1">
        <v>0</v>
      </c>
      <c r="L6" s="1">
        <v>1318</v>
      </c>
      <c r="M6" s="5">
        <f>(F6+G6)/C6</f>
        <v>0.13182674199623351</v>
      </c>
      <c r="N6" s="6">
        <f t="shared" ref="N6:N69" si="0">(F6+G6)/D6</f>
        <v>0.1647834274952919</v>
      </c>
    </row>
    <row r="7" spans="1:14" x14ac:dyDescent="0.25">
      <c r="A7" s="13" t="s">
        <v>83</v>
      </c>
      <c r="B7" s="4" t="s">
        <v>2</v>
      </c>
      <c r="C7" s="1">
        <v>3205</v>
      </c>
      <c r="D7" s="1">
        <f t="shared" ref="D7:D70" si="1">C7*0.8</f>
        <v>2564</v>
      </c>
      <c r="E7" s="1">
        <f t="shared" ref="E7:E70" si="2">F7+G7+H7+I7+J7+K7+L7</f>
        <v>3600</v>
      </c>
      <c r="F7" s="1">
        <v>420</v>
      </c>
      <c r="G7" s="1">
        <v>150</v>
      </c>
      <c r="H7" s="1">
        <v>1730</v>
      </c>
      <c r="I7" s="1">
        <v>0</v>
      </c>
      <c r="J7" s="1">
        <v>0</v>
      </c>
      <c r="K7" s="1">
        <v>400</v>
      </c>
      <c r="L7" s="1">
        <v>900</v>
      </c>
      <c r="M7" s="5">
        <f t="shared" ref="M7:M70" si="3">(F7+G7)/C7</f>
        <v>0.17784711388455537</v>
      </c>
      <c r="N7" s="6">
        <f t="shared" si="0"/>
        <v>0.22230889235569423</v>
      </c>
    </row>
    <row r="8" spans="1:14" x14ac:dyDescent="0.25">
      <c r="A8" s="13" t="s">
        <v>84</v>
      </c>
      <c r="B8" s="4" t="s">
        <v>3</v>
      </c>
      <c r="C8" s="1">
        <v>3495</v>
      </c>
      <c r="D8" s="1">
        <f t="shared" si="1"/>
        <v>2796</v>
      </c>
      <c r="E8" s="1">
        <f t="shared" si="2"/>
        <v>2796</v>
      </c>
      <c r="F8" s="1">
        <v>450</v>
      </c>
      <c r="G8" s="1">
        <v>56</v>
      </c>
      <c r="H8" s="1">
        <v>700</v>
      </c>
      <c r="I8" s="1">
        <v>0</v>
      </c>
      <c r="J8" s="1">
        <v>40</v>
      </c>
      <c r="K8" s="1">
        <v>350</v>
      </c>
      <c r="L8" s="1">
        <v>1200</v>
      </c>
      <c r="M8" s="5">
        <f t="shared" si="3"/>
        <v>0.14477825464949928</v>
      </c>
      <c r="N8" s="6">
        <f t="shared" si="0"/>
        <v>0.18097281831187412</v>
      </c>
    </row>
    <row r="9" spans="1:14" x14ac:dyDescent="0.25">
      <c r="A9" s="13" t="s">
        <v>85</v>
      </c>
      <c r="B9" s="4" t="s">
        <v>4</v>
      </c>
      <c r="C9" s="1">
        <v>7087</v>
      </c>
      <c r="D9" s="1">
        <f t="shared" si="1"/>
        <v>5669.6</v>
      </c>
      <c r="E9" s="1">
        <f t="shared" si="2"/>
        <v>5670</v>
      </c>
      <c r="F9" s="1">
        <v>500</v>
      </c>
      <c r="G9" s="1">
        <v>500</v>
      </c>
      <c r="H9" s="1">
        <v>1800</v>
      </c>
      <c r="I9" s="1">
        <v>0</v>
      </c>
      <c r="J9" s="1">
        <v>0</v>
      </c>
      <c r="K9" s="1">
        <v>0</v>
      </c>
      <c r="L9" s="1">
        <v>2870</v>
      </c>
      <c r="M9" s="5">
        <f t="shared" si="3"/>
        <v>0.14110342881332016</v>
      </c>
      <c r="N9" s="6">
        <f>(F9+G9)/D9</f>
        <v>0.17637928601665021</v>
      </c>
    </row>
    <row r="10" spans="1:14" x14ac:dyDescent="0.25">
      <c r="A10" s="13" t="s">
        <v>86</v>
      </c>
      <c r="B10" s="4" t="s">
        <v>5</v>
      </c>
      <c r="C10" s="1">
        <v>3246</v>
      </c>
      <c r="D10" s="1">
        <f t="shared" si="1"/>
        <v>2596.8000000000002</v>
      </c>
      <c r="E10" s="1">
        <f t="shared" si="2"/>
        <v>2631</v>
      </c>
      <c r="F10" s="1">
        <v>421</v>
      </c>
      <c r="G10" s="1">
        <v>20</v>
      </c>
      <c r="H10" s="1">
        <v>1600</v>
      </c>
      <c r="I10" s="1">
        <v>0</v>
      </c>
      <c r="J10" s="1">
        <v>0</v>
      </c>
      <c r="K10" s="1">
        <v>0</v>
      </c>
      <c r="L10" s="1">
        <v>590</v>
      </c>
      <c r="M10" s="5">
        <f t="shared" si="3"/>
        <v>0.13585951940850277</v>
      </c>
      <c r="N10" s="6">
        <f t="shared" si="0"/>
        <v>0.16982439926062845</v>
      </c>
    </row>
    <row r="11" spans="1:14" x14ac:dyDescent="0.25">
      <c r="A11" s="13" t="s">
        <v>87</v>
      </c>
      <c r="B11" s="4" t="s">
        <v>6</v>
      </c>
      <c r="C11" s="1">
        <v>8461</v>
      </c>
      <c r="D11" s="1">
        <f t="shared" si="1"/>
        <v>6768.8</v>
      </c>
      <c r="E11" s="1">
        <f t="shared" si="2"/>
        <v>6769</v>
      </c>
      <c r="F11" s="1">
        <v>1295</v>
      </c>
      <c r="G11" s="1">
        <v>365</v>
      </c>
      <c r="H11" s="1">
        <v>1150</v>
      </c>
      <c r="I11" s="1">
        <v>0</v>
      </c>
      <c r="J11" s="1">
        <v>0</v>
      </c>
      <c r="K11" s="1">
        <v>0</v>
      </c>
      <c r="L11" s="1">
        <v>3959</v>
      </c>
      <c r="M11" s="5">
        <f t="shared" si="3"/>
        <v>0.19619430327384471</v>
      </c>
      <c r="N11" s="6">
        <f t="shared" si="0"/>
        <v>0.24524287909230585</v>
      </c>
    </row>
    <row r="12" spans="1:14" x14ac:dyDescent="0.25">
      <c r="A12" s="13" t="s">
        <v>88</v>
      </c>
      <c r="B12" s="4" t="s">
        <v>7</v>
      </c>
      <c r="C12" s="1">
        <v>1956</v>
      </c>
      <c r="D12" s="1">
        <f t="shared" si="1"/>
        <v>1564.8000000000002</v>
      </c>
      <c r="E12" s="1">
        <f t="shared" si="2"/>
        <v>1565</v>
      </c>
      <c r="F12" s="1">
        <v>150</v>
      </c>
      <c r="G12" s="1">
        <v>105</v>
      </c>
      <c r="H12" s="1">
        <v>1115</v>
      </c>
      <c r="I12" s="1">
        <v>0</v>
      </c>
      <c r="J12" s="1">
        <v>0</v>
      </c>
      <c r="K12" s="1">
        <v>0</v>
      </c>
      <c r="L12" s="1">
        <v>195</v>
      </c>
      <c r="M12" s="5">
        <f t="shared" si="3"/>
        <v>0.1303680981595092</v>
      </c>
      <c r="N12" s="6">
        <f t="shared" si="0"/>
        <v>0.16296012269938648</v>
      </c>
    </row>
    <row r="13" spans="1:14" x14ac:dyDescent="0.25">
      <c r="A13" s="13" t="s">
        <v>89</v>
      </c>
      <c r="B13" s="4" t="s">
        <v>8</v>
      </c>
      <c r="C13" s="1">
        <v>4818</v>
      </c>
      <c r="D13" s="1">
        <f t="shared" si="1"/>
        <v>3854.4</v>
      </c>
      <c r="E13" s="1">
        <f t="shared" si="2"/>
        <v>3853.7040000000002</v>
      </c>
      <c r="F13" s="1">
        <f>D13*0.16</f>
        <v>616.70400000000006</v>
      </c>
      <c r="G13" s="1">
        <v>200</v>
      </c>
      <c r="H13" s="1">
        <v>1187</v>
      </c>
      <c r="I13" s="1">
        <v>0</v>
      </c>
      <c r="J13" s="1">
        <v>0</v>
      </c>
      <c r="K13" s="1">
        <v>60</v>
      </c>
      <c r="L13" s="1">
        <v>1790</v>
      </c>
      <c r="M13" s="5">
        <f t="shared" si="3"/>
        <v>0.16951100041511002</v>
      </c>
      <c r="N13" s="6">
        <f t="shared" si="0"/>
        <v>0.2118887505188875</v>
      </c>
    </row>
    <row r="14" spans="1:14" ht="18.75" customHeight="1" x14ac:dyDescent="0.25">
      <c r="A14" s="13" t="s">
        <v>90</v>
      </c>
      <c r="B14" s="4" t="s">
        <v>9</v>
      </c>
      <c r="C14" s="1">
        <v>10120</v>
      </c>
      <c r="D14" s="1">
        <f t="shared" si="1"/>
        <v>8096</v>
      </c>
      <c r="E14" s="1">
        <f t="shared" si="2"/>
        <v>8096.3600000000006</v>
      </c>
      <c r="F14" s="1">
        <f t="shared" ref="F13:F37" si="4">D14*0.16</f>
        <v>1295.3600000000001</v>
      </c>
      <c r="G14" s="1">
        <v>240</v>
      </c>
      <c r="H14" s="1">
        <v>2065</v>
      </c>
      <c r="I14" s="1">
        <v>0</v>
      </c>
      <c r="J14" s="1">
        <v>0</v>
      </c>
      <c r="K14" s="1">
        <v>0</v>
      </c>
      <c r="L14" s="1">
        <v>4496</v>
      </c>
      <c r="M14" s="5">
        <f t="shared" si="3"/>
        <v>0.15171541501976285</v>
      </c>
      <c r="N14" s="6">
        <f t="shared" si="0"/>
        <v>0.18964426877470358</v>
      </c>
    </row>
    <row r="15" spans="1:14" s="14" customFormat="1" x14ac:dyDescent="0.25">
      <c r="A15" s="7" t="s">
        <v>91</v>
      </c>
      <c r="B15" s="8" t="s">
        <v>10</v>
      </c>
      <c r="C15" s="9">
        <v>1366</v>
      </c>
      <c r="D15" s="9">
        <f t="shared" si="1"/>
        <v>1092.8</v>
      </c>
      <c r="E15" s="9">
        <f t="shared" si="2"/>
        <v>1093</v>
      </c>
      <c r="F15" s="9">
        <v>100</v>
      </c>
      <c r="G15" s="9">
        <v>53</v>
      </c>
      <c r="H15" s="9">
        <v>604</v>
      </c>
      <c r="I15" s="9">
        <v>0</v>
      </c>
      <c r="J15" s="9">
        <v>0</v>
      </c>
      <c r="K15" s="9">
        <v>0</v>
      </c>
      <c r="L15" s="9">
        <v>336</v>
      </c>
      <c r="M15" s="10">
        <f t="shared" si="3"/>
        <v>0.11200585651537336</v>
      </c>
      <c r="N15" s="11">
        <f t="shared" si="0"/>
        <v>0.1400073206442167</v>
      </c>
    </row>
    <row r="16" spans="1:14" x14ac:dyDescent="0.25">
      <c r="A16" s="13" t="s">
        <v>92</v>
      </c>
      <c r="B16" s="4" t="s">
        <v>11</v>
      </c>
      <c r="C16" s="1">
        <v>6356</v>
      </c>
      <c r="D16" s="1">
        <f t="shared" si="1"/>
        <v>5084.8</v>
      </c>
      <c r="E16" s="1">
        <f t="shared" si="2"/>
        <v>5084.5680000000002</v>
      </c>
      <c r="F16" s="1">
        <f t="shared" si="4"/>
        <v>813.5680000000001</v>
      </c>
      <c r="G16" s="1">
        <v>315</v>
      </c>
      <c r="H16" s="1">
        <v>2800</v>
      </c>
      <c r="I16" s="1">
        <v>0</v>
      </c>
      <c r="J16" s="1">
        <v>0</v>
      </c>
      <c r="K16" s="1">
        <v>0</v>
      </c>
      <c r="L16" s="1">
        <v>1156</v>
      </c>
      <c r="M16" s="5">
        <f t="shared" si="3"/>
        <v>0.17755947136563879</v>
      </c>
      <c r="N16" s="6">
        <f t="shared" si="0"/>
        <v>0.22194933920704848</v>
      </c>
    </row>
    <row r="17" spans="1:14" x14ac:dyDescent="0.25">
      <c r="A17" s="13" t="s">
        <v>93</v>
      </c>
      <c r="B17" s="4" t="s">
        <v>12</v>
      </c>
      <c r="C17" s="1">
        <v>400</v>
      </c>
      <c r="D17" s="1">
        <f t="shared" si="1"/>
        <v>320</v>
      </c>
      <c r="E17" s="1">
        <f t="shared" si="2"/>
        <v>320.2</v>
      </c>
      <c r="F17" s="1">
        <f t="shared" si="4"/>
        <v>51.2</v>
      </c>
      <c r="G17" s="1">
        <v>10</v>
      </c>
      <c r="H17" s="1">
        <v>80</v>
      </c>
      <c r="I17" s="1">
        <v>0</v>
      </c>
      <c r="J17" s="1">
        <v>0</v>
      </c>
      <c r="K17" s="1">
        <v>59</v>
      </c>
      <c r="L17" s="1">
        <v>120</v>
      </c>
      <c r="M17" s="5">
        <f t="shared" si="3"/>
        <v>0.153</v>
      </c>
      <c r="N17" s="6">
        <f t="shared" si="0"/>
        <v>0.19125</v>
      </c>
    </row>
    <row r="18" spans="1:14" x14ac:dyDescent="0.25">
      <c r="A18" s="13" t="s">
        <v>94</v>
      </c>
      <c r="B18" s="4" t="s">
        <v>13</v>
      </c>
      <c r="C18" s="1">
        <v>634</v>
      </c>
      <c r="D18" s="1">
        <f t="shared" si="1"/>
        <v>507.20000000000005</v>
      </c>
      <c r="E18" s="1">
        <f t="shared" si="2"/>
        <v>507</v>
      </c>
      <c r="F18" s="1">
        <v>51</v>
      </c>
      <c r="G18" s="1">
        <v>30</v>
      </c>
      <c r="H18" s="1">
        <v>200</v>
      </c>
      <c r="I18" s="1">
        <v>0</v>
      </c>
      <c r="J18" s="1">
        <v>0</v>
      </c>
      <c r="K18" s="1">
        <v>0</v>
      </c>
      <c r="L18" s="1">
        <v>226</v>
      </c>
      <c r="M18" s="5">
        <f t="shared" si="3"/>
        <v>0.12776025236593061</v>
      </c>
      <c r="N18" s="6">
        <f t="shared" si="0"/>
        <v>0.15970031545741323</v>
      </c>
    </row>
    <row r="19" spans="1:14" x14ac:dyDescent="0.25">
      <c r="A19" s="13" t="s">
        <v>95</v>
      </c>
      <c r="B19" s="4" t="s">
        <v>14</v>
      </c>
      <c r="C19" s="1">
        <v>5829</v>
      </c>
      <c r="D19" s="1">
        <f t="shared" si="1"/>
        <v>4663.2</v>
      </c>
      <c r="E19" s="1">
        <f t="shared" si="2"/>
        <v>4663</v>
      </c>
      <c r="F19" s="1">
        <v>1640</v>
      </c>
      <c r="G19" s="1">
        <v>60</v>
      </c>
      <c r="H19" s="1">
        <v>1193</v>
      </c>
      <c r="I19" s="1">
        <v>0</v>
      </c>
      <c r="J19" s="1">
        <v>0</v>
      </c>
      <c r="K19" s="1">
        <v>50</v>
      </c>
      <c r="L19" s="1">
        <v>1720</v>
      </c>
      <c r="M19" s="5">
        <f t="shared" si="3"/>
        <v>0.29164522216503691</v>
      </c>
      <c r="N19" s="6">
        <f t="shared" si="0"/>
        <v>0.3645565277062961</v>
      </c>
    </row>
    <row r="20" spans="1:14" x14ac:dyDescent="0.25">
      <c r="A20" s="13" t="s">
        <v>96</v>
      </c>
      <c r="B20" s="4" t="s">
        <v>15</v>
      </c>
      <c r="C20" s="1">
        <v>1282</v>
      </c>
      <c r="D20" s="1">
        <f t="shared" si="1"/>
        <v>1025.6000000000001</v>
      </c>
      <c r="E20" s="1">
        <f t="shared" si="2"/>
        <v>1026.096</v>
      </c>
      <c r="F20" s="1">
        <f t="shared" si="4"/>
        <v>164.09600000000003</v>
      </c>
      <c r="G20" s="1">
        <v>170</v>
      </c>
      <c r="H20" s="1">
        <v>330</v>
      </c>
      <c r="I20" s="1">
        <v>128</v>
      </c>
      <c r="J20" s="1">
        <v>0</v>
      </c>
      <c r="K20" s="1">
        <v>174</v>
      </c>
      <c r="L20" s="1">
        <v>60</v>
      </c>
      <c r="M20" s="5">
        <f t="shared" si="3"/>
        <v>0.26060530421216849</v>
      </c>
      <c r="N20" s="6">
        <f t="shared" si="0"/>
        <v>0.32575663026521057</v>
      </c>
    </row>
    <row r="21" spans="1:14" x14ac:dyDescent="0.25">
      <c r="A21" s="13" t="s">
        <v>97</v>
      </c>
      <c r="B21" s="4" t="s">
        <v>16</v>
      </c>
      <c r="C21" s="1">
        <v>11908</v>
      </c>
      <c r="D21" s="1">
        <f t="shared" si="1"/>
        <v>9526.4</v>
      </c>
      <c r="E21" s="1">
        <f t="shared" si="2"/>
        <v>9526.2240000000002</v>
      </c>
      <c r="F21" s="1">
        <f t="shared" si="4"/>
        <v>1524.2239999999999</v>
      </c>
      <c r="G21" s="1">
        <v>700</v>
      </c>
      <c r="H21" s="1">
        <v>3800</v>
      </c>
      <c r="I21" s="1">
        <v>650</v>
      </c>
      <c r="J21" s="1">
        <v>0</v>
      </c>
      <c r="K21" s="1">
        <v>400</v>
      </c>
      <c r="L21" s="1">
        <v>2452</v>
      </c>
      <c r="M21" s="5">
        <f t="shared" si="3"/>
        <v>0.18678401074907627</v>
      </c>
      <c r="N21" s="6">
        <f t="shared" si="0"/>
        <v>0.23348001343634533</v>
      </c>
    </row>
    <row r="22" spans="1:14" x14ac:dyDescent="0.25">
      <c r="A22" s="13" t="s">
        <v>98</v>
      </c>
      <c r="B22" s="4" t="s">
        <v>17</v>
      </c>
      <c r="C22" s="1">
        <v>1269</v>
      </c>
      <c r="D22" s="1">
        <f t="shared" si="1"/>
        <v>1015.2</v>
      </c>
      <c r="E22" s="1">
        <f t="shared" si="2"/>
        <v>1015.432</v>
      </c>
      <c r="F22" s="1">
        <f t="shared" si="4"/>
        <v>162.43200000000002</v>
      </c>
      <c r="G22" s="1">
        <v>80</v>
      </c>
      <c r="H22" s="1">
        <v>600</v>
      </c>
      <c r="I22" s="1">
        <v>0</v>
      </c>
      <c r="J22" s="1">
        <v>0</v>
      </c>
      <c r="K22" s="1">
        <v>30</v>
      </c>
      <c r="L22" s="1">
        <v>143</v>
      </c>
      <c r="M22" s="5">
        <f t="shared" si="3"/>
        <v>0.19104176516942475</v>
      </c>
      <c r="N22" s="6">
        <f t="shared" si="0"/>
        <v>0.23880220646178094</v>
      </c>
    </row>
    <row r="23" spans="1:14" x14ac:dyDescent="0.25">
      <c r="A23" s="13" t="s">
        <v>99</v>
      </c>
      <c r="B23" s="4" t="s">
        <v>18</v>
      </c>
      <c r="C23" s="1">
        <v>2135</v>
      </c>
      <c r="D23" s="1">
        <f t="shared" si="1"/>
        <v>1708</v>
      </c>
      <c r="E23" s="1">
        <f t="shared" si="2"/>
        <v>1708</v>
      </c>
      <c r="F23" s="1">
        <v>285</v>
      </c>
      <c r="G23" s="1">
        <v>50</v>
      </c>
      <c r="H23" s="1">
        <v>1000</v>
      </c>
      <c r="I23" s="1">
        <v>0</v>
      </c>
      <c r="J23" s="1">
        <v>0</v>
      </c>
      <c r="K23" s="1">
        <v>0</v>
      </c>
      <c r="L23" s="1">
        <v>373</v>
      </c>
      <c r="M23" s="5">
        <f t="shared" si="3"/>
        <v>0.15690866510538642</v>
      </c>
      <c r="N23" s="6">
        <f t="shared" si="0"/>
        <v>0.19613583138173302</v>
      </c>
    </row>
    <row r="24" spans="1:14" s="14" customFormat="1" x14ac:dyDescent="0.25">
      <c r="A24" s="7" t="s">
        <v>100</v>
      </c>
      <c r="B24" s="8" t="s">
        <v>19</v>
      </c>
      <c r="C24" s="9">
        <v>1130</v>
      </c>
      <c r="D24" s="9">
        <f t="shared" si="1"/>
        <v>904</v>
      </c>
      <c r="E24" s="9">
        <f t="shared" si="2"/>
        <v>904</v>
      </c>
      <c r="F24" s="9">
        <v>50</v>
      </c>
      <c r="G24" s="9">
        <v>85</v>
      </c>
      <c r="H24" s="9">
        <v>500</v>
      </c>
      <c r="I24" s="9">
        <v>0</v>
      </c>
      <c r="J24" s="9">
        <v>0</v>
      </c>
      <c r="K24" s="9">
        <v>0</v>
      </c>
      <c r="L24" s="9">
        <v>269</v>
      </c>
      <c r="M24" s="10">
        <f t="shared" si="3"/>
        <v>0.11946902654867257</v>
      </c>
      <c r="N24" s="11">
        <f t="shared" si="0"/>
        <v>0.14933628318584072</v>
      </c>
    </row>
    <row r="25" spans="1:14" x14ac:dyDescent="0.25">
      <c r="A25" s="13" t="s">
        <v>101</v>
      </c>
      <c r="B25" s="4" t="s">
        <v>20</v>
      </c>
      <c r="C25" s="1">
        <v>365</v>
      </c>
      <c r="D25" s="1">
        <f t="shared" si="1"/>
        <v>292</v>
      </c>
      <c r="E25" s="1">
        <f t="shared" si="2"/>
        <v>292</v>
      </c>
      <c r="F25" s="1">
        <v>24</v>
      </c>
      <c r="G25" s="1">
        <v>23</v>
      </c>
      <c r="H25" s="1">
        <v>150</v>
      </c>
      <c r="I25" s="1">
        <v>0</v>
      </c>
      <c r="J25" s="1">
        <v>0</v>
      </c>
      <c r="K25" s="1">
        <v>0</v>
      </c>
      <c r="L25" s="1">
        <v>95</v>
      </c>
      <c r="M25" s="5">
        <f t="shared" si="3"/>
        <v>0.12876712328767123</v>
      </c>
      <c r="N25" s="6">
        <f t="shared" si="0"/>
        <v>0.16095890410958905</v>
      </c>
    </row>
    <row r="26" spans="1:14" x14ac:dyDescent="0.25">
      <c r="A26" s="13" t="s">
        <v>102</v>
      </c>
      <c r="B26" s="4" t="s">
        <v>21</v>
      </c>
      <c r="C26" s="1">
        <v>3548</v>
      </c>
      <c r="D26" s="1">
        <f t="shared" si="1"/>
        <v>2838.4</v>
      </c>
      <c r="E26" s="1">
        <f t="shared" si="2"/>
        <v>2838.1440000000002</v>
      </c>
      <c r="F26" s="1">
        <f t="shared" si="4"/>
        <v>454.14400000000001</v>
      </c>
      <c r="G26" s="1">
        <v>190</v>
      </c>
      <c r="H26" s="1">
        <v>1260</v>
      </c>
      <c r="I26" s="1">
        <v>0</v>
      </c>
      <c r="J26" s="1">
        <v>0</v>
      </c>
      <c r="K26" s="1">
        <v>0</v>
      </c>
      <c r="L26" s="1">
        <v>934</v>
      </c>
      <c r="M26" s="5">
        <f t="shared" si="3"/>
        <v>0.18155129650507329</v>
      </c>
      <c r="N26" s="6">
        <f t="shared" si="0"/>
        <v>0.22693912063134158</v>
      </c>
    </row>
    <row r="27" spans="1:14" x14ac:dyDescent="0.25">
      <c r="A27" s="13" t="s">
        <v>103</v>
      </c>
      <c r="B27" s="4" t="s">
        <v>22</v>
      </c>
      <c r="C27" s="1">
        <v>1688</v>
      </c>
      <c r="D27" s="1">
        <f t="shared" si="1"/>
        <v>1350.4</v>
      </c>
      <c r="E27" s="1">
        <f t="shared" si="2"/>
        <v>1350.0640000000001</v>
      </c>
      <c r="F27" s="1">
        <f t="shared" si="4"/>
        <v>216.06400000000002</v>
      </c>
      <c r="G27" s="1">
        <v>158</v>
      </c>
      <c r="H27" s="1">
        <v>503</v>
      </c>
      <c r="I27" s="1">
        <v>0</v>
      </c>
      <c r="J27" s="1">
        <v>0</v>
      </c>
      <c r="K27" s="1">
        <v>0</v>
      </c>
      <c r="L27" s="1">
        <v>473</v>
      </c>
      <c r="M27" s="5">
        <f t="shared" si="3"/>
        <v>0.22160189573459718</v>
      </c>
      <c r="N27" s="6">
        <f t="shared" si="0"/>
        <v>0.27700236966824643</v>
      </c>
    </row>
    <row r="28" spans="1:14" ht="31.5" x14ac:dyDescent="0.25">
      <c r="A28" s="13" t="s">
        <v>104</v>
      </c>
      <c r="B28" s="4" t="s">
        <v>79</v>
      </c>
      <c r="C28" s="1">
        <v>165008</v>
      </c>
      <c r="D28" s="1">
        <f t="shared" si="1"/>
        <v>132006.39999999999</v>
      </c>
      <c r="E28" s="1">
        <f t="shared" si="2"/>
        <v>131976.024</v>
      </c>
      <c r="F28" s="1">
        <f t="shared" si="4"/>
        <v>21121.024000000001</v>
      </c>
      <c r="G28" s="1">
        <v>4975</v>
      </c>
      <c r="H28" s="1">
        <v>25336</v>
      </c>
      <c r="I28" s="1">
        <v>0</v>
      </c>
      <c r="J28" s="1">
        <v>0</v>
      </c>
      <c r="K28" s="1">
        <v>0</v>
      </c>
      <c r="L28" s="1">
        <v>80544</v>
      </c>
      <c r="M28" s="5">
        <f t="shared" si="3"/>
        <v>0.15815005333074761</v>
      </c>
      <c r="N28" s="6">
        <f t="shared" si="0"/>
        <v>0.19768756666343451</v>
      </c>
    </row>
    <row r="29" spans="1:14" x14ac:dyDescent="0.25">
      <c r="A29" s="13" t="s">
        <v>105</v>
      </c>
      <c r="B29" s="4" t="s">
        <v>23</v>
      </c>
      <c r="C29" s="1">
        <v>3776</v>
      </c>
      <c r="D29" s="1">
        <f t="shared" si="1"/>
        <v>3020.8</v>
      </c>
      <c r="E29" s="1">
        <f t="shared" si="2"/>
        <v>3021.328</v>
      </c>
      <c r="F29" s="1">
        <f t="shared" si="4"/>
        <v>483.32800000000003</v>
      </c>
      <c r="G29" s="1">
        <v>150</v>
      </c>
      <c r="H29" s="1">
        <v>1504</v>
      </c>
      <c r="I29" s="1">
        <v>0</v>
      </c>
      <c r="J29" s="1">
        <v>0</v>
      </c>
      <c r="K29" s="1">
        <v>116</v>
      </c>
      <c r="L29" s="1">
        <v>768</v>
      </c>
      <c r="M29" s="5">
        <f t="shared" si="3"/>
        <v>0.16772457627118642</v>
      </c>
      <c r="N29" s="6">
        <f t="shared" si="0"/>
        <v>0.20965572033898303</v>
      </c>
    </row>
    <row r="30" spans="1:14" x14ac:dyDescent="0.25">
      <c r="A30" s="13" t="s">
        <v>106</v>
      </c>
      <c r="B30" s="4" t="s">
        <v>24</v>
      </c>
      <c r="C30" s="1">
        <v>2371</v>
      </c>
      <c r="D30" s="1">
        <f t="shared" si="1"/>
        <v>1896.8000000000002</v>
      </c>
      <c r="E30" s="1">
        <f t="shared" si="2"/>
        <v>1897.4880000000001</v>
      </c>
      <c r="F30" s="1">
        <f t="shared" si="4"/>
        <v>303.48800000000006</v>
      </c>
      <c r="G30" s="1">
        <v>140</v>
      </c>
      <c r="H30" s="1">
        <v>768</v>
      </c>
      <c r="I30" s="1">
        <v>0</v>
      </c>
      <c r="J30" s="1">
        <v>0</v>
      </c>
      <c r="K30" s="1">
        <v>0</v>
      </c>
      <c r="L30" s="1">
        <v>686</v>
      </c>
      <c r="M30" s="5">
        <f t="shared" si="3"/>
        <v>0.18704681568958248</v>
      </c>
      <c r="N30" s="6">
        <f t="shared" si="0"/>
        <v>0.23380851961197807</v>
      </c>
    </row>
    <row r="31" spans="1:14" x14ac:dyDescent="0.25">
      <c r="A31" s="13" t="s">
        <v>107</v>
      </c>
      <c r="B31" s="4" t="s">
        <v>25</v>
      </c>
      <c r="C31" s="1">
        <v>5738</v>
      </c>
      <c r="D31" s="1">
        <f t="shared" si="1"/>
        <v>4590.4000000000005</v>
      </c>
      <c r="E31" s="1">
        <f t="shared" si="2"/>
        <v>4590</v>
      </c>
      <c r="F31" s="1">
        <v>740</v>
      </c>
      <c r="G31" s="1">
        <v>250</v>
      </c>
      <c r="H31" s="1">
        <v>1900</v>
      </c>
      <c r="I31" s="1">
        <v>500</v>
      </c>
      <c r="J31" s="1">
        <v>0</v>
      </c>
      <c r="K31" s="1">
        <v>600</v>
      </c>
      <c r="L31" s="1">
        <v>600</v>
      </c>
      <c r="M31" s="5">
        <f t="shared" si="3"/>
        <v>0.17253398396653885</v>
      </c>
      <c r="N31" s="6">
        <f t="shared" si="0"/>
        <v>0.21566747995817356</v>
      </c>
    </row>
    <row r="32" spans="1:14" x14ac:dyDescent="0.25">
      <c r="A32" s="13" t="s">
        <v>108</v>
      </c>
      <c r="B32" s="4" t="s">
        <v>26</v>
      </c>
      <c r="C32" s="1">
        <v>3707</v>
      </c>
      <c r="D32" s="1">
        <v>3180</v>
      </c>
      <c r="E32" s="1">
        <f t="shared" si="2"/>
        <v>3180</v>
      </c>
      <c r="F32" s="1">
        <v>508</v>
      </c>
      <c r="G32" s="1">
        <v>150</v>
      </c>
      <c r="H32" s="1">
        <v>1656</v>
      </c>
      <c r="I32" s="1">
        <v>0</v>
      </c>
      <c r="J32" s="1">
        <v>0</v>
      </c>
      <c r="K32" s="1">
        <v>0</v>
      </c>
      <c r="L32" s="1">
        <v>866</v>
      </c>
      <c r="M32" s="5">
        <f t="shared" si="3"/>
        <v>0.17750202319935257</v>
      </c>
      <c r="N32" s="6">
        <f t="shared" si="0"/>
        <v>0.2069182389937107</v>
      </c>
    </row>
    <row r="33" spans="1:14" x14ac:dyDescent="0.25">
      <c r="A33" s="13" t="s">
        <v>109</v>
      </c>
      <c r="B33" s="4" t="s">
        <v>27</v>
      </c>
      <c r="C33" s="1">
        <v>3104</v>
      </c>
      <c r="D33" s="1">
        <f t="shared" si="1"/>
        <v>2483.2000000000003</v>
      </c>
      <c r="E33" s="1">
        <f t="shared" si="2"/>
        <v>2483</v>
      </c>
      <c r="F33" s="1">
        <v>400</v>
      </c>
      <c r="G33" s="1">
        <v>120</v>
      </c>
      <c r="H33" s="1">
        <v>770</v>
      </c>
      <c r="I33" s="1">
        <v>0</v>
      </c>
      <c r="J33" s="1">
        <v>0</v>
      </c>
      <c r="K33" s="1">
        <v>0</v>
      </c>
      <c r="L33" s="1">
        <v>1193</v>
      </c>
      <c r="M33" s="5">
        <f t="shared" si="3"/>
        <v>0.16752577319587628</v>
      </c>
      <c r="N33" s="6">
        <f t="shared" si="0"/>
        <v>0.20940721649484534</v>
      </c>
    </row>
    <row r="34" spans="1:14" x14ac:dyDescent="0.25">
      <c r="A34" s="13" t="s">
        <v>110</v>
      </c>
      <c r="B34" s="4" t="s">
        <v>28</v>
      </c>
      <c r="C34" s="1">
        <v>20558</v>
      </c>
      <c r="D34" s="1">
        <f t="shared" si="1"/>
        <v>16446.400000000001</v>
      </c>
      <c r="E34" s="1">
        <f t="shared" si="2"/>
        <v>16446.423999999999</v>
      </c>
      <c r="F34" s="1">
        <f t="shared" si="4"/>
        <v>2631.4240000000004</v>
      </c>
      <c r="G34" s="1">
        <v>1442</v>
      </c>
      <c r="H34" s="1">
        <v>3500</v>
      </c>
      <c r="I34" s="1">
        <v>0</v>
      </c>
      <c r="J34" s="1">
        <v>0</v>
      </c>
      <c r="K34" s="1">
        <v>0</v>
      </c>
      <c r="L34" s="1">
        <v>8873</v>
      </c>
      <c r="M34" s="5">
        <f t="shared" si="3"/>
        <v>0.19814301002043003</v>
      </c>
      <c r="N34" s="6">
        <f t="shared" si="0"/>
        <v>0.2476787625255375</v>
      </c>
    </row>
    <row r="35" spans="1:14" x14ac:dyDescent="0.25">
      <c r="A35" s="13" t="s">
        <v>111</v>
      </c>
      <c r="B35" s="4" t="s">
        <v>29</v>
      </c>
      <c r="C35" s="1">
        <v>3494</v>
      </c>
      <c r="D35" s="1">
        <f t="shared" si="1"/>
        <v>2795.2000000000003</v>
      </c>
      <c r="E35" s="1">
        <f t="shared" si="2"/>
        <v>2795</v>
      </c>
      <c r="F35" s="1">
        <v>350</v>
      </c>
      <c r="G35" s="1">
        <v>150</v>
      </c>
      <c r="H35" s="1">
        <v>1000</v>
      </c>
      <c r="I35" s="1">
        <v>0</v>
      </c>
      <c r="J35" s="1">
        <v>0</v>
      </c>
      <c r="K35" s="1">
        <v>0</v>
      </c>
      <c r="L35" s="1">
        <v>1295</v>
      </c>
      <c r="M35" s="5">
        <f t="shared" si="3"/>
        <v>0.14310246136233543</v>
      </c>
      <c r="N35" s="6">
        <f t="shared" si="0"/>
        <v>0.17887807670291928</v>
      </c>
    </row>
    <row r="36" spans="1:14" x14ac:dyDescent="0.25">
      <c r="A36" s="13" t="s">
        <v>112</v>
      </c>
      <c r="B36" s="4" t="s">
        <v>30</v>
      </c>
      <c r="C36" s="1">
        <v>3747</v>
      </c>
      <c r="D36" s="1">
        <f t="shared" si="1"/>
        <v>2997.6000000000004</v>
      </c>
      <c r="E36" s="1">
        <f t="shared" si="2"/>
        <v>2997.616</v>
      </c>
      <c r="F36" s="1">
        <f t="shared" si="4"/>
        <v>479.61600000000004</v>
      </c>
      <c r="G36" s="1">
        <v>125</v>
      </c>
      <c r="H36" s="1">
        <v>975</v>
      </c>
      <c r="I36" s="1">
        <v>0</v>
      </c>
      <c r="J36" s="1">
        <v>0</v>
      </c>
      <c r="K36" s="1">
        <v>0</v>
      </c>
      <c r="L36" s="1">
        <v>1418</v>
      </c>
      <c r="M36" s="5">
        <f t="shared" si="3"/>
        <v>0.16136002135041366</v>
      </c>
      <c r="N36" s="6">
        <f t="shared" si="0"/>
        <v>0.20170002668801706</v>
      </c>
    </row>
    <row r="37" spans="1:14" x14ac:dyDescent="0.25">
      <c r="A37" s="13" t="s">
        <v>113</v>
      </c>
      <c r="B37" s="4" t="s">
        <v>31</v>
      </c>
      <c r="C37" s="1">
        <v>4739</v>
      </c>
      <c r="D37" s="1">
        <f t="shared" si="1"/>
        <v>3791.2000000000003</v>
      </c>
      <c r="E37" s="1">
        <f t="shared" si="2"/>
        <v>3790.5920000000001</v>
      </c>
      <c r="F37" s="1">
        <f t="shared" si="4"/>
        <v>606.5920000000001</v>
      </c>
      <c r="G37" s="1">
        <v>230</v>
      </c>
      <c r="H37" s="1">
        <v>1300</v>
      </c>
      <c r="I37" s="1">
        <v>0</v>
      </c>
      <c r="J37" s="1">
        <v>0</v>
      </c>
      <c r="K37" s="1">
        <v>50</v>
      </c>
      <c r="L37" s="1">
        <v>1604</v>
      </c>
      <c r="M37" s="5">
        <f t="shared" si="3"/>
        <v>0.17653344587465711</v>
      </c>
      <c r="N37" s="6">
        <f t="shared" si="0"/>
        <v>0.22066680734332139</v>
      </c>
    </row>
    <row r="38" spans="1:14" x14ac:dyDescent="0.25">
      <c r="A38" s="13" t="s">
        <v>114</v>
      </c>
      <c r="B38" s="4" t="s">
        <v>32</v>
      </c>
      <c r="C38" s="1">
        <v>3018</v>
      </c>
      <c r="D38" s="1">
        <f t="shared" si="1"/>
        <v>2414.4</v>
      </c>
      <c r="E38" s="1">
        <f t="shared" si="2"/>
        <v>2414.3040000000001</v>
      </c>
      <c r="F38" s="1">
        <f t="shared" ref="F38:F67" si="5">D38*0.16</f>
        <v>386.30400000000003</v>
      </c>
      <c r="G38" s="1">
        <v>224</v>
      </c>
      <c r="H38" s="1">
        <v>824</v>
      </c>
      <c r="I38" s="1">
        <v>0</v>
      </c>
      <c r="J38" s="1">
        <v>0</v>
      </c>
      <c r="K38" s="1">
        <v>0</v>
      </c>
      <c r="L38" s="1">
        <v>980</v>
      </c>
      <c r="M38" s="5">
        <f t="shared" si="3"/>
        <v>0.20222133863485756</v>
      </c>
      <c r="N38" s="6">
        <f t="shared" si="0"/>
        <v>0.25277667329357195</v>
      </c>
    </row>
    <row r="39" spans="1:14" x14ac:dyDescent="0.25">
      <c r="A39" s="13" t="s">
        <v>115</v>
      </c>
      <c r="B39" s="4" t="s">
        <v>33</v>
      </c>
      <c r="C39" s="1">
        <v>7712</v>
      </c>
      <c r="D39" s="1">
        <f t="shared" si="1"/>
        <v>6169.6</v>
      </c>
      <c r="E39" s="1">
        <f t="shared" si="2"/>
        <v>6170.1360000000004</v>
      </c>
      <c r="F39" s="1">
        <f t="shared" si="5"/>
        <v>987.13600000000008</v>
      </c>
      <c r="G39" s="1">
        <v>260</v>
      </c>
      <c r="H39" s="1">
        <v>1500</v>
      </c>
      <c r="I39" s="1">
        <v>0</v>
      </c>
      <c r="J39" s="1">
        <v>0</v>
      </c>
      <c r="K39" s="1">
        <v>0</v>
      </c>
      <c r="L39" s="1">
        <v>3423</v>
      </c>
      <c r="M39" s="5">
        <f t="shared" si="3"/>
        <v>0.16171369294605809</v>
      </c>
      <c r="N39" s="6">
        <f t="shared" si="0"/>
        <v>0.20214211618257261</v>
      </c>
    </row>
    <row r="40" spans="1:14" x14ac:dyDescent="0.25">
      <c r="A40" s="13" t="s">
        <v>116</v>
      </c>
      <c r="B40" s="4" t="s">
        <v>34</v>
      </c>
      <c r="C40" s="1">
        <v>2955</v>
      </c>
      <c r="D40" s="1">
        <f t="shared" si="1"/>
        <v>2364</v>
      </c>
      <c r="E40" s="1">
        <f t="shared" si="2"/>
        <v>2364</v>
      </c>
      <c r="F40" s="1">
        <v>453</v>
      </c>
      <c r="G40" s="1">
        <v>200</v>
      </c>
      <c r="H40" s="1">
        <v>595</v>
      </c>
      <c r="I40" s="1">
        <v>270</v>
      </c>
      <c r="J40" s="1">
        <v>0</v>
      </c>
      <c r="K40" s="1">
        <v>0</v>
      </c>
      <c r="L40" s="1">
        <v>846</v>
      </c>
      <c r="M40" s="5">
        <f t="shared" si="3"/>
        <v>0.22098138747884941</v>
      </c>
      <c r="N40" s="6">
        <f t="shared" si="0"/>
        <v>0.27622673434856176</v>
      </c>
    </row>
    <row r="41" spans="1:14" x14ac:dyDescent="0.25">
      <c r="A41" s="13" t="s">
        <v>117</v>
      </c>
      <c r="B41" s="4" t="s">
        <v>35</v>
      </c>
      <c r="C41" s="1">
        <v>5948</v>
      </c>
      <c r="D41" s="1">
        <f t="shared" si="1"/>
        <v>4758.4000000000005</v>
      </c>
      <c r="E41" s="1">
        <f t="shared" si="2"/>
        <v>4578.3440000000001</v>
      </c>
      <c r="F41" s="1">
        <f t="shared" si="5"/>
        <v>761.34400000000005</v>
      </c>
      <c r="G41" s="1">
        <v>130</v>
      </c>
      <c r="H41" s="1">
        <v>860</v>
      </c>
      <c r="I41" s="1">
        <v>0</v>
      </c>
      <c r="J41" s="1">
        <v>0</v>
      </c>
      <c r="K41" s="1">
        <v>0</v>
      </c>
      <c r="L41" s="1">
        <v>2827</v>
      </c>
      <c r="M41" s="5">
        <f t="shared" si="3"/>
        <v>0.14985608607935441</v>
      </c>
      <c r="N41" s="6">
        <f t="shared" si="0"/>
        <v>0.18732010759919299</v>
      </c>
    </row>
    <row r="42" spans="1:14" ht="31.5" x14ac:dyDescent="0.25">
      <c r="A42" s="13" t="s">
        <v>118</v>
      </c>
      <c r="B42" s="4" t="s">
        <v>36</v>
      </c>
      <c r="C42" s="1">
        <v>2797</v>
      </c>
      <c r="D42" s="1">
        <f t="shared" si="1"/>
        <v>2237.6</v>
      </c>
      <c r="E42" s="1">
        <f t="shared" si="2"/>
        <v>2238</v>
      </c>
      <c r="F42" s="1">
        <v>360</v>
      </c>
      <c r="G42" s="1">
        <v>75</v>
      </c>
      <c r="H42" s="1">
        <v>1014</v>
      </c>
      <c r="I42" s="1">
        <v>0</v>
      </c>
      <c r="J42" s="1">
        <v>0</v>
      </c>
      <c r="K42" s="1">
        <v>100</v>
      </c>
      <c r="L42" s="1">
        <v>689</v>
      </c>
      <c r="M42" s="5">
        <f t="shared" si="3"/>
        <v>0.15552377547372184</v>
      </c>
      <c r="N42" s="6">
        <f t="shared" si="0"/>
        <v>0.19440471934215231</v>
      </c>
    </row>
    <row r="43" spans="1:14" x14ac:dyDescent="0.25">
      <c r="A43" s="13" t="s">
        <v>119</v>
      </c>
      <c r="B43" s="4" t="s">
        <v>37</v>
      </c>
      <c r="C43" s="1">
        <v>4928</v>
      </c>
      <c r="D43" s="1">
        <f t="shared" si="1"/>
        <v>3942.4</v>
      </c>
      <c r="E43" s="1">
        <f t="shared" si="2"/>
        <v>3941.7840000000001</v>
      </c>
      <c r="F43" s="1">
        <f t="shared" si="5"/>
        <v>630.78399999999999</v>
      </c>
      <c r="G43" s="1">
        <v>230</v>
      </c>
      <c r="H43" s="1">
        <v>1464</v>
      </c>
      <c r="I43" s="1">
        <v>0</v>
      </c>
      <c r="J43" s="1">
        <v>0</v>
      </c>
      <c r="K43" s="1">
        <v>0</v>
      </c>
      <c r="L43" s="1">
        <v>1617</v>
      </c>
      <c r="M43" s="5">
        <f t="shared" si="3"/>
        <v>0.17467207792207792</v>
      </c>
      <c r="N43" s="6">
        <f t="shared" si="0"/>
        <v>0.21834009740259738</v>
      </c>
    </row>
    <row r="44" spans="1:14" x14ac:dyDescent="0.25">
      <c r="A44" s="13" t="s">
        <v>120</v>
      </c>
      <c r="B44" s="4" t="s">
        <v>80</v>
      </c>
      <c r="C44" s="1">
        <v>6184</v>
      </c>
      <c r="D44" s="1">
        <f t="shared" si="1"/>
        <v>4947.2000000000007</v>
      </c>
      <c r="E44" s="1">
        <f t="shared" si="2"/>
        <v>4947</v>
      </c>
      <c r="F44" s="1">
        <v>561</v>
      </c>
      <c r="G44" s="1">
        <v>231</v>
      </c>
      <c r="H44" s="1">
        <v>845</v>
      </c>
      <c r="I44" s="1">
        <v>0</v>
      </c>
      <c r="J44" s="1">
        <v>0</v>
      </c>
      <c r="K44" s="1">
        <v>40</v>
      </c>
      <c r="L44" s="1">
        <v>3270</v>
      </c>
      <c r="M44" s="5">
        <f t="shared" si="3"/>
        <v>0.12807244501940493</v>
      </c>
      <c r="N44" s="6">
        <f t="shared" si="0"/>
        <v>0.16009055627425611</v>
      </c>
    </row>
    <row r="45" spans="1:14" x14ac:dyDescent="0.25">
      <c r="A45" s="13" t="s">
        <v>121</v>
      </c>
      <c r="B45" s="4" t="s">
        <v>38</v>
      </c>
      <c r="C45" s="1">
        <v>1065</v>
      </c>
      <c r="D45" s="1">
        <f t="shared" si="1"/>
        <v>852</v>
      </c>
      <c r="E45" s="1">
        <f t="shared" si="2"/>
        <v>852.31999999999994</v>
      </c>
      <c r="F45" s="1">
        <f t="shared" si="5"/>
        <v>136.32</v>
      </c>
      <c r="G45" s="1">
        <v>62</v>
      </c>
      <c r="H45" s="1">
        <v>250</v>
      </c>
      <c r="I45" s="1">
        <v>0</v>
      </c>
      <c r="J45" s="1">
        <v>0</v>
      </c>
      <c r="K45" s="1">
        <v>0</v>
      </c>
      <c r="L45" s="1">
        <v>404</v>
      </c>
      <c r="M45" s="5">
        <f t="shared" si="3"/>
        <v>0.18621596244131455</v>
      </c>
      <c r="N45" s="6">
        <f t="shared" si="0"/>
        <v>0.23276995305164319</v>
      </c>
    </row>
    <row r="46" spans="1:14" x14ac:dyDescent="0.25">
      <c r="A46" s="13" t="s">
        <v>122</v>
      </c>
      <c r="B46" s="4" t="s">
        <v>39</v>
      </c>
      <c r="C46" s="1">
        <v>676</v>
      </c>
      <c r="D46" s="1">
        <f t="shared" si="1"/>
        <v>540.80000000000007</v>
      </c>
      <c r="E46" s="1">
        <f t="shared" si="2"/>
        <v>541</v>
      </c>
      <c r="F46" s="1">
        <v>65</v>
      </c>
      <c r="G46" s="1">
        <v>30</v>
      </c>
      <c r="H46" s="1">
        <v>376</v>
      </c>
      <c r="I46" s="1">
        <v>40</v>
      </c>
      <c r="J46" s="1">
        <v>0</v>
      </c>
      <c r="K46" s="1">
        <v>0</v>
      </c>
      <c r="L46" s="1">
        <v>30</v>
      </c>
      <c r="M46" s="5">
        <f t="shared" si="3"/>
        <v>0.14053254437869822</v>
      </c>
      <c r="N46" s="6">
        <f t="shared" si="0"/>
        <v>0.17566568047337275</v>
      </c>
    </row>
    <row r="47" spans="1:14" x14ac:dyDescent="0.25">
      <c r="A47" s="13" t="s">
        <v>123</v>
      </c>
      <c r="B47" s="4" t="s">
        <v>40</v>
      </c>
      <c r="C47" s="1">
        <v>5008</v>
      </c>
      <c r="D47" s="1">
        <f t="shared" si="1"/>
        <v>4006.4</v>
      </c>
      <c r="E47" s="1">
        <f t="shared" si="2"/>
        <v>4006.0239999999999</v>
      </c>
      <c r="F47" s="1">
        <f t="shared" si="5"/>
        <v>641.024</v>
      </c>
      <c r="G47" s="1">
        <v>300</v>
      </c>
      <c r="H47" s="1">
        <v>1600</v>
      </c>
      <c r="I47" s="1">
        <v>0</v>
      </c>
      <c r="J47" s="1">
        <v>0</v>
      </c>
      <c r="K47" s="1">
        <v>160</v>
      </c>
      <c r="L47" s="1">
        <v>1305</v>
      </c>
      <c r="M47" s="5">
        <f t="shared" si="3"/>
        <v>0.18790415335463259</v>
      </c>
      <c r="N47" s="6">
        <f t="shared" si="0"/>
        <v>0.23488019169329072</v>
      </c>
    </row>
    <row r="48" spans="1:14" x14ac:dyDescent="0.25">
      <c r="A48" s="13" t="s">
        <v>124</v>
      </c>
      <c r="B48" s="4" t="s">
        <v>41</v>
      </c>
      <c r="C48" s="1">
        <v>3185</v>
      </c>
      <c r="D48" s="1">
        <f t="shared" si="1"/>
        <v>2548</v>
      </c>
      <c r="E48" s="1">
        <f t="shared" si="2"/>
        <v>2547.6800000000003</v>
      </c>
      <c r="F48" s="1">
        <f t="shared" si="5"/>
        <v>407.68</v>
      </c>
      <c r="G48" s="1">
        <v>150</v>
      </c>
      <c r="H48" s="1">
        <v>1300</v>
      </c>
      <c r="I48" s="1">
        <v>0</v>
      </c>
      <c r="J48" s="1">
        <v>0</v>
      </c>
      <c r="K48" s="1">
        <v>0</v>
      </c>
      <c r="L48" s="1">
        <v>690</v>
      </c>
      <c r="M48" s="5">
        <f t="shared" si="3"/>
        <v>0.1750957613814757</v>
      </c>
      <c r="N48" s="6">
        <f t="shared" si="0"/>
        <v>0.21886970172684461</v>
      </c>
    </row>
    <row r="49" spans="1:14" x14ac:dyDescent="0.25">
      <c r="A49" s="13" t="s">
        <v>125</v>
      </c>
      <c r="B49" s="4" t="s">
        <v>42</v>
      </c>
      <c r="C49" s="1">
        <v>42295</v>
      </c>
      <c r="D49" s="1">
        <f t="shared" si="1"/>
        <v>33836</v>
      </c>
      <c r="E49" s="1">
        <f t="shared" si="2"/>
        <v>33836</v>
      </c>
      <c r="F49" s="1">
        <v>6766</v>
      </c>
      <c r="G49" s="1">
        <v>360</v>
      </c>
      <c r="H49" s="1">
        <v>11350</v>
      </c>
      <c r="I49" s="1">
        <v>0</v>
      </c>
      <c r="J49" s="1">
        <v>0</v>
      </c>
      <c r="K49" s="1">
        <v>11860</v>
      </c>
      <c r="L49" s="1">
        <v>3500</v>
      </c>
      <c r="M49" s="5">
        <f t="shared" si="3"/>
        <v>0.1684832722544036</v>
      </c>
      <c r="N49" s="6">
        <f t="shared" si="0"/>
        <v>0.21060409031800451</v>
      </c>
    </row>
    <row r="50" spans="1:14" x14ac:dyDescent="0.25">
      <c r="A50" s="13" t="s">
        <v>126</v>
      </c>
      <c r="B50" s="4" t="s">
        <v>43</v>
      </c>
      <c r="C50" s="1">
        <v>1900</v>
      </c>
      <c r="D50" s="1">
        <f t="shared" si="1"/>
        <v>1520</v>
      </c>
      <c r="E50" s="1">
        <f t="shared" si="2"/>
        <v>1520.2</v>
      </c>
      <c r="F50" s="1">
        <f t="shared" si="5"/>
        <v>243.20000000000002</v>
      </c>
      <c r="G50" s="1">
        <v>290</v>
      </c>
      <c r="H50" s="1">
        <v>655</v>
      </c>
      <c r="I50" s="1">
        <v>0</v>
      </c>
      <c r="J50" s="1">
        <v>0</v>
      </c>
      <c r="K50" s="1">
        <v>150</v>
      </c>
      <c r="L50" s="1">
        <v>182</v>
      </c>
      <c r="M50" s="5">
        <f t="shared" si="3"/>
        <v>0.28063157894736845</v>
      </c>
      <c r="N50" s="6">
        <f t="shared" si="0"/>
        <v>0.35078947368421054</v>
      </c>
    </row>
    <row r="51" spans="1:14" x14ac:dyDescent="0.25">
      <c r="A51" s="13" t="s">
        <v>127</v>
      </c>
      <c r="B51" s="4" t="s">
        <v>44</v>
      </c>
      <c r="C51" s="1">
        <v>2642</v>
      </c>
      <c r="D51" s="1">
        <f t="shared" si="1"/>
        <v>2113.6</v>
      </c>
      <c r="E51" s="1">
        <f t="shared" si="2"/>
        <v>2114.1759999999999</v>
      </c>
      <c r="F51" s="1">
        <f t="shared" si="5"/>
        <v>338.17599999999999</v>
      </c>
      <c r="G51" s="1">
        <v>100</v>
      </c>
      <c r="H51" s="1">
        <v>1100</v>
      </c>
      <c r="I51" s="1">
        <v>0</v>
      </c>
      <c r="J51" s="1">
        <v>0</v>
      </c>
      <c r="K51" s="1">
        <v>160</v>
      </c>
      <c r="L51" s="1">
        <v>416</v>
      </c>
      <c r="M51" s="5">
        <f t="shared" si="3"/>
        <v>0.16585011355034066</v>
      </c>
      <c r="N51" s="6">
        <f t="shared" si="0"/>
        <v>0.20731264193792581</v>
      </c>
    </row>
    <row r="52" spans="1:14" x14ac:dyDescent="0.25">
      <c r="A52" s="13" t="s">
        <v>128</v>
      </c>
      <c r="B52" s="4" t="s">
        <v>45</v>
      </c>
      <c r="C52" s="1">
        <v>9672</v>
      </c>
      <c r="D52" s="1">
        <f t="shared" si="1"/>
        <v>7737.6</v>
      </c>
      <c r="E52" s="1">
        <f t="shared" si="2"/>
        <v>7738</v>
      </c>
      <c r="F52" s="1">
        <v>2300</v>
      </c>
      <c r="G52" s="1">
        <v>440</v>
      </c>
      <c r="H52" s="1">
        <v>1500</v>
      </c>
      <c r="I52" s="1">
        <v>0</v>
      </c>
      <c r="J52" s="1">
        <v>0</v>
      </c>
      <c r="K52" s="1">
        <v>70</v>
      </c>
      <c r="L52" s="1">
        <v>3428</v>
      </c>
      <c r="M52" s="5">
        <f t="shared" si="3"/>
        <v>0.28329197684036395</v>
      </c>
      <c r="N52" s="6">
        <f t="shared" si="0"/>
        <v>0.35411497105045492</v>
      </c>
    </row>
    <row r="53" spans="1:14" s="14" customFormat="1" hidden="1" x14ac:dyDescent="0.25">
      <c r="A53" s="7" t="s">
        <v>129</v>
      </c>
      <c r="B53" s="8" t="s">
        <v>46</v>
      </c>
      <c r="C53" s="9">
        <v>429</v>
      </c>
      <c r="D53" s="9">
        <f t="shared" si="1"/>
        <v>343.20000000000005</v>
      </c>
      <c r="E53" s="9">
        <f t="shared" si="2"/>
        <v>343</v>
      </c>
      <c r="F53" s="21">
        <v>55</v>
      </c>
      <c r="G53" s="20">
        <v>29</v>
      </c>
      <c r="H53" s="20">
        <v>100</v>
      </c>
      <c r="I53" s="20">
        <v>0</v>
      </c>
      <c r="J53" s="20">
        <v>0</v>
      </c>
      <c r="K53" s="20">
        <v>0</v>
      </c>
      <c r="L53" s="20">
        <v>159</v>
      </c>
      <c r="M53" s="10">
        <f t="shared" si="3"/>
        <v>0.19580419580419581</v>
      </c>
      <c r="N53" s="11">
        <f t="shared" si="0"/>
        <v>0.24475524475524471</v>
      </c>
    </row>
    <row r="54" spans="1:14" x14ac:dyDescent="0.25">
      <c r="A54" s="13" t="s">
        <v>130</v>
      </c>
      <c r="B54" s="4" t="s">
        <v>47</v>
      </c>
      <c r="C54" s="1">
        <v>19107</v>
      </c>
      <c r="D54" s="1">
        <f t="shared" si="1"/>
        <v>15285.6</v>
      </c>
      <c r="E54" s="1">
        <f t="shared" si="2"/>
        <v>15286</v>
      </c>
      <c r="F54" s="1">
        <v>1335</v>
      </c>
      <c r="G54" s="1">
        <v>1300</v>
      </c>
      <c r="H54" s="1">
        <v>3800</v>
      </c>
      <c r="I54" s="1">
        <v>0</v>
      </c>
      <c r="J54" s="1">
        <v>0</v>
      </c>
      <c r="K54" s="1">
        <v>22</v>
      </c>
      <c r="L54" s="1">
        <v>8829</v>
      </c>
      <c r="M54" s="5">
        <f t="shared" si="3"/>
        <v>0.13790757314073376</v>
      </c>
      <c r="N54" s="6">
        <f t="shared" si="0"/>
        <v>0.1723844664259172</v>
      </c>
    </row>
    <row r="55" spans="1:14" x14ac:dyDescent="0.25">
      <c r="A55" s="13" t="s">
        <v>131</v>
      </c>
      <c r="B55" s="4" t="s">
        <v>48</v>
      </c>
      <c r="C55" s="1">
        <v>9846</v>
      </c>
      <c r="D55" s="1">
        <f t="shared" si="1"/>
        <v>7876.8</v>
      </c>
      <c r="E55" s="1">
        <f t="shared" si="2"/>
        <v>7877.2880000000005</v>
      </c>
      <c r="F55" s="1">
        <f>D55*0.16</f>
        <v>1260.288</v>
      </c>
      <c r="G55" s="1">
        <v>200</v>
      </c>
      <c r="H55" s="1">
        <v>2000</v>
      </c>
      <c r="I55" s="1">
        <v>0</v>
      </c>
      <c r="J55" s="1">
        <v>0</v>
      </c>
      <c r="K55" s="1">
        <v>0</v>
      </c>
      <c r="L55" s="1">
        <v>4417</v>
      </c>
      <c r="M55" s="5">
        <f t="shared" si="3"/>
        <v>0.14831281738777169</v>
      </c>
      <c r="N55" s="6">
        <f t="shared" si="0"/>
        <v>0.18539102173471461</v>
      </c>
    </row>
    <row r="56" spans="1:14" x14ac:dyDescent="0.25">
      <c r="A56" s="13" t="s">
        <v>132</v>
      </c>
      <c r="B56" s="4" t="s">
        <v>49</v>
      </c>
      <c r="C56" s="1">
        <v>2715</v>
      </c>
      <c r="D56" s="1">
        <f t="shared" si="1"/>
        <v>2172</v>
      </c>
      <c r="E56" s="1">
        <f t="shared" si="2"/>
        <v>2171.52</v>
      </c>
      <c r="F56" s="1">
        <f t="shared" si="5"/>
        <v>347.52</v>
      </c>
      <c r="G56" s="1">
        <v>120</v>
      </c>
      <c r="H56" s="1">
        <v>1125</v>
      </c>
      <c r="I56" s="1">
        <v>0</v>
      </c>
      <c r="J56" s="1">
        <v>0</v>
      </c>
      <c r="K56" s="1">
        <v>0</v>
      </c>
      <c r="L56" s="1">
        <v>579</v>
      </c>
      <c r="M56" s="5">
        <f t="shared" si="3"/>
        <v>0.17219889502762431</v>
      </c>
      <c r="N56" s="6">
        <f t="shared" si="0"/>
        <v>0.21524861878453039</v>
      </c>
    </row>
    <row r="57" spans="1:14" x14ac:dyDescent="0.25">
      <c r="A57" s="13" t="s">
        <v>133</v>
      </c>
      <c r="B57" s="4" t="s">
        <v>50</v>
      </c>
      <c r="C57" s="1">
        <v>7156</v>
      </c>
      <c r="D57" s="1">
        <f t="shared" si="1"/>
        <v>5724.8</v>
      </c>
      <c r="E57" s="1">
        <f t="shared" si="2"/>
        <v>5725</v>
      </c>
      <c r="F57" s="1">
        <v>400</v>
      </c>
      <c r="G57" s="1">
        <v>516</v>
      </c>
      <c r="H57" s="1">
        <v>1720</v>
      </c>
      <c r="I57" s="1">
        <v>80</v>
      </c>
      <c r="J57" s="1">
        <v>0</v>
      </c>
      <c r="K57" s="1">
        <v>100</v>
      </c>
      <c r="L57" s="1">
        <v>2909</v>
      </c>
      <c r="M57" s="5">
        <f t="shared" si="3"/>
        <v>0.12800447177193963</v>
      </c>
      <c r="N57" s="6">
        <f t="shared" si="0"/>
        <v>0.16000558971492454</v>
      </c>
    </row>
    <row r="58" spans="1:14" x14ac:dyDescent="0.25">
      <c r="A58" s="13" t="s">
        <v>134</v>
      </c>
      <c r="B58" s="4" t="s">
        <v>51</v>
      </c>
      <c r="C58" s="1">
        <v>5409</v>
      </c>
      <c r="D58" s="1">
        <f t="shared" si="1"/>
        <v>4327.2</v>
      </c>
      <c r="E58" s="1">
        <f t="shared" si="2"/>
        <v>4327</v>
      </c>
      <c r="F58" s="1">
        <v>400</v>
      </c>
      <c r="G58" s="1">
        <v>400</v>
      </c>
      <c r="H58" s="1">
        <v>2112</v>
      </c>
      <c r="I58" s="1">
        <v>0</v>
      </c>
      <c r="J58" s="1">
        <v>0</v>
      </c>
      <c r="K58" s="1">
        <v>0</v>
      </c>
      <c r="L58" s="1">
        <v>1415</v>
      </c>
      <c r="M58" s="5">
        <f t="shared" si="3"/>
        <v>0.14790164540580514</v>
      </c>
      <c r="N58" s="6">
        <f t="shared" si="0"/>
        <v>0.18487705675725644</v>
      </c>
    </row>
    <row r="59" spans="1:14" x14ac:dyDescent="0.25">
      <c r="A59" s="13" t="s">
        <v>135</v>
      </c>
      <c r="B59" s="4" t="s">
        <v>52</v>
      </c>
      <c r="C59" s="1">
        <v>1858</v>
      </c>
      <c r="D59" s="1">
        <f t="shared" si="1"/>
        <v>1486.4</v>
      </c>
      <c r="E59" s="1">
        <f t="shared" si="2"/>
        <v>1504</v>
      </c>
      <c r="F59" s="1">
        <v>540</v>
      </c>
      <c r="G59" s="1">
        <v>30</v>
      </c>
      <c r="H59" s="1">
        <v>610</v>
      </c>
      <c r="I59" s="1">
        <v>0</v>
      </c>
      <c r="J59" s="1">
        <v>0</v>
      </c>
      <c r="K59" s="1">
        <v>0</v>
      </c>
      <c r="L59" s="1">
        <v>324</v>
      </c>
      <c r="M59" s="5">
        <f t="shared" si="3"/>
        <v>0.30678148546824541</v>
      </c>
      <c r="N59" s="6">
        <f t="shared" si="0"/>
        <v>0.38347685683530675</v>
      </c>
    </row>
    <row r="60" spans="1:14" x14ac:dyDescent="0.25">
      <c r="A60" s="13" t="s">
        <v>136</v>
      </c>
      <c r="B60" s="4" t="s">
        <v>53</v>
      </c>
      <c r="C60" s="1">
        <v>992</v>
      </c>
      <c r="D60" s="1">
        <f t="shared" si="1"/>
        <v>793.6</v>
      </c>
      <c r="E60" s="1">
        <f t="shared" si="2"/>
        <v>794</v>
      </c>
      <c r="F60" s="1">
        <v>60</v>
      </c>
      <c r="G60" s="1">
        <v>80</v>
      </c>
      <c r="H60" s="1">
        <v>225</v>
      </c>
      <c r="I60" s="1">
        <v>0</v>
      </c>
      <c r="J60" s="1">
        <v>0</v>
      </c>
      <c r="K60" s="1">
        <v>41</v>
      </c>
      <c r="L60" s="1">
        <v>388</v>
      </c>
      <c r="M60" s="5">
        <f t="shared" si="3"/>
        <v>0.14112903225806453</v>
      </c>
      <c r="N60" s="6">
        <f t="shared" si="0"/>
        <v>0.17641129032258063</v>
      </c>
    </row>
    <row r="61" spans="1:14" x14ac:dyDescent="0.25">
      <c r="A61" s="13" t="s">
        <v>137</v>
      </c>
      <c r="B61" s="4" t="s">
        <v>54</v>
      </c>
      <c r="C61" s="1">
        <v>5029</v>
      </c>
      <c r="D61" s="1">
        <f t="shared" si="1"/>
        <v>4023.2000000000003</v>
      </c>
      <c r="E61" s="1">
        <f t="shared" si="2"/>
        <v>4022.712</v>
      </c>
      <c r="F61" s="1">
        <f t="shared" si="5"/>
        <v>643.7120000000001</v>
      </c>
      <c r="G61" s="1">
        <v>274</v>
      </c>
      <c r="H61" s="1">
        <v>1600</v>
      </c>
      <c r="I61" s="1">
        <v>0</v>
      </c>
      <c r="J61" s="1">
        <v>0</v>
      </c>
      <c r="K61" s="1">
        <v>0</v>
      </c>
      <c r="L61" s="1">
        <v>1505</v>
      </c>
      <c r="M61" s="5">
        <f t="shared" si="3"/>
        <v>0.1824839928415192</v>
      </c>
      <c r="N61" s="6">
        <f t="shared" si="0"/>
        <v>0.22810499105189899</v>
      </c>
    </row>
    <row r="62" spans="1:14" x14ac:dyDescent="0.25">
      <c r="A62" s="13" t="s">
        <v>138</v>
      </c>
      <c r="B62" s="4" t="s">
        <v>55</v>
      </c>
      <c r="C62" s="1">
        <v>12973</v>
      </c>
      <c r="D62" s="1">
        <f t="shared" si="1"/>
        <v>10378.400000000001</v>
      </c>
      <c r="E62" s="1">
        <f t="shared" si="2"/>
        <v>10378</v>
      </c>
      <c r="F62" s="1">
        <v>1407</v>
      </c>
      <c r="G62" s="1">
        <v>254</v>
      </c>
      <c r="H62" s="1">
        <v>3354</v>
      </c>
      <c r="I62" s="1">
        <v>377</v>
      </c>
      <c r="J62" s="1">
        <v>45</v>
      </c>
      <c r="K62" s="1">
        <v>0</v>
      </c>
      <c r="L62" s="1">
        <v>4941</v>
      </c>
      <c r="M62" s="5">
        <f t="shared" si="3"/>
        <v>0.12803514992677098</v>
      </c>
      <c r="N62" s="6">
        <f t="shared" si="0"/>
        <v>0.1600439374084637</v>
      </c>
    </row>
    <row r="63" spans="1:14" x14ac:dyDescent="0.25">
      <c r="A63" s="13" t="s">
        <v>139</v>
      </c>
      <c r="B63" s="4" t="s">
        <v>56</v>
      </c>
      <c r="C63" s="1">
        <v>1490</v>
      </c>
      <c r="D63" s="1">
        <f t="shared" si="1"/>
        <v>1192</v>
      </c>
      <c r="E63" s="1">
        <f t="shared" si="2"/>
        <v>1191.72</v>
      </c>
      <c r="F63" s="1">
        <f t="shared" si="5"/>
        <v>190.72</v>
      </c>
      <c r="G63" s="1">
        <v>80</v>
      </c>
      <c r="H63" s="1">
        <v>520</v>
      </c>
      <c r="I63" s="1">
        <v>0</v>
      </c>
      <c r="J63" s="1">
        <v>120</v>
      </c>
      <c r="K63" s="1">
        <v>20</v>
      </c>
      <c r="L63" s="1">
        <v>261</v>
      </c>
      <c r="M63" s="5">
        <f t="shared" si="3"/>
        <v>0.18169127516778524</v>
      </c>
      <c r="N63" s="6">
        <f t="shared" si="0"/>
        <v>0.22711409395973156</v>
      </c>
    </row>
    <row r="64" spans="1:14" ht="18" customHeight="1" x14ac:dyDescent="0.25">
      <c r="A64" s="13" t="s">
        <v>140</v>
      </c>
      <c r="B64" s="4" t="s">
        <v>57</v>
      </c>
      <c r="C64" s="1">
        <v>2943</v>
      </c>
      <c r="D64" s="1">
        <f t="shared" si="1"/>
        <v>2354.4</v>
      </c>
      <c r="E64" s="1">
        <f t="shared" si="2"/>
        <v>2353.7039999999997</v>
      </c>
      <c r="F64" s="1">
        <f t="shared" si="5"/>
        <v>376.70400000000001</v>
      </c>
      <c r="G64" s="1">
        <v>160</v>
      </c>
      <c r="H64" s="1">
        <v>950</v>
      </c>
      <c r="I64" s="1">
        <v>0</v>
      </c>
      <c r="J64" s="1">
        <v>0</v>
      </c>
      <c r="K64" s="1">
        <v>0</v>
      </c>
      <c r="L64" s="1">
        <v>867</v>
      </c>
      <c r="M64" s="5">
        <f t="shared" si="3"/>
        <v>0.18236629289840298</v>
      </c>
      <c r="N64" s="6">
        <f t="shared" si="0"/>
        <v>0.2279578661230037</v>
      </c>
    </row>
    <row r="65" spans="1:14" x14ac:dyDescent="0.25">
      <c r="A65" s="13" t="s">
        <v>141</v>
      </c>
      <c r="B65" s="4" t="s">
        <v>58</v>
      </c>
      <c r="C65" s="1">
        <v>350</v>
      </c>
      <c r="D65" s="1">
        <f t="shared" si="1"/>
        <v>280</v>
      </c>
      <c r="E65" s="1">
        <f t="shared" si="2"/>
        <v>279.8</v>
      </c>
      <c r="F65" s="1">
        <f t="shared" si="5"/>
        <v>44.800000000000004</v>
      </c>
      <c r="G65" s="1">
        <v>18</v>
      </c>
      <c r="H65" s="1">
        <v>120</v>
      </c>
      <c r="I65" s="1">
        <v>0</v>
      </c>
      <c r="J65" s="1">
        <v>0</v>
      </c>
      <c r="K65" s="1">
        <v>44</v>
      </c>
      <c r="L65" s="1">
        <v>53</v>
      </c>
      <c r="M65" s="5">
        <f t="shared" si="3"/>
        <v>0.17942857142857144</v>
      </c>
      <c r="N65" s="6">
        <f t="shared" si="0"/>
        <v>0.22428571428571431</v>
      </c>
    </row>
    <row r="66" spans="1:14" x14ac:dyDescent="0.25">
      <c r="A66" s="13" t="s">
        <v>142</v>
      </c>
      <c r="B66" s="4" t="s">
        <v>59</v>
      </c>
      <c r="C66" s="1">
        <v>6461</v>
      </c>
      <c r="D66" s="1">
        <f t="shared" si="1"/>
        <v>5168.8</v>
      </c>
      <c r="E66" s="1">
        <f t="shared" si="2"/>
        <v>5169.0079999999998</v>
      </c>
      <c r="F66" s="1">
        <f t="shared" si="5"/>
        <v>827.00800000000004</v>
      </c>
      <c r="G66" s="1">
        <v>230</v>
      </c>
      <c r="H66" s="1">
        <v>2300</v>
      </c>
      <c r="I66" s="1">
        <v>0</v>
      </c>
      <c r="J66" s="1">
        <v>0</v>
      </c>
      <c r="K66" s="1">
        <v>15</v>
      </c>
      <c r="L66" s="1">
        <v>1797</v>
      </c>
      <c r="M66" s="5">
        <f t="shared" si="3"/>
        <v>0.16359820461228913</v>
      </c>
      <c r="N66" s="6">
        <f t="shared" si="0"/>
        <v>0.20449775576536139</v>
      </c>
    </row>
    <row r="67" spans="1:14" x14ac:dyDescent="0.25">
      <c r="A67" s="13" t="s">
        <v>143</v>
      </c>
      <c r="B67" s="4" t="s">
        <v>60</v>
      </c>
      <c r="C67" s="1">
        <v>8566</v>
      </c>
      <c r="D67" s="1">
        <f t="shared" si="1"/>
        <v>6852.8</v>
      </c>
      <c r="E67" s="1">
        <f t="shared" si="2"/>
        <v>6853.4480000000003</v>
      </c>
      <c r="F67" s="1">
        <f t="shared" si="5"/>
        <v>1096.4480000000001</v>
      </c>
      <c r="G67" s="1">
        <v>370</v>
      </c>
      <c r="H67" s="1">
        <v>2550</v>
      </c>
      <c r="I67" s="1">
        <v>0</v>
      </c>
      <c r="J67" s="1">
        <v>0</v>
      </c>
      <c r="K67" s="1">
        <v>0</v>
      </c>
      <c r="L67" s="1">
        <v>2837</v>
      </c>
      <c r="M67" s="5">
        <f t="shared" si="3"/>
        <v>0.17119402288115806</v>
      </c>
      <c r="N67" s="6">
        <f t="shared" si="0"/>
        <v>0.2139925286014476</v>
      </c>
    </row>
    <row r="68" spans="1:14" x14ac:dyDescent="0.25">
      <c r="A68" s="13" t="s">
        <v>144</v>
      </c>
      <c r="B68" s="4" t="s">
        <v>61</v>
      </c>
      <c r="C68" s="1">
        <v>4584</v>
      </c>
      <c r="D68" s="1">
        <f t="shared" si="1"/>
        <v>3667.2000000000003</v>
      </c>
      <c r="E68" s="1">
        <f t="shared" si="2"/>
        <v>3667</v>
      </c>
      <c r="F68" s="1">
        <v>588</v>
      </c>
      <c r="G68" s="1">
        <v>50</v>
      </c>
      <c r="H68" s="1">
        <v>1800</v>
      </c>
      <c r="I68" s="1">
        <v>0</v>
      </c>
      <c r="J68" s="1">
        <v>0</v>
      </c>
      <c r="K68" s="1">
        <v>20</v>
      </c>
      <c r="L68" s="1">
        <v>1209</v>
      </c>
      <c r="M68" s="5">
        <f t="shared" si="3"/>
        <v>0.13917975567190227</v>
      </c>
      <c r="N68" s="6">
        <f t="shared" si="0"/>
        <v>0.17397469458987783</v>
      </c>
    </row>
    <row r="69" spans="1:14" x14ac:dyDescent="0.25">
      <c r="A69" s="13" t="s">
        <v>145</v>
      </c>
      <c r="B69" s="4" t="s">
        <v>62</v>
      </c>
      <c r="C69" s="1">
        <v>5810</v>
      </c>
      <c r="D69" s="1">
        <f t="shared" si="1"/>
        <v>4648</v>
      </c>
      <c r="E69" s="1">
        <f t="shared" si="2"/>
        <v>4648</v>
      </c>
      <c r="F69" s="1">
        <v>444</v>
      </c>
      <c r="G69" s="1">
        <v>300</v>
      </c>
      <c r="H69" s="1">
        <v>1650</v>
      </c>
      <c r="I69" s="1">
        <v>0</v>
      </c>
      <c r="J69" s="1">
        <v>0</v>
      </c>
      <c r="K69" s="1">
        <v>1700</v>
      </c>
      <c r="L69" s="1">
        <v>554</v>
      </c>
      <c r="M69" s="5">
        <f t="shared" si="3"/>
        <v>0.12805507745266781</v>
      </c>
      <c r="N69" s="6">
        <f t="shared" si="0"/>
        <v>0.16006884681583478</v>
      </c>
    </row>
    <row r="70" spans="1:14" x14ac:dyDescent="0.25">
      <c r="A70" s="13" t="s">
        <v>146</v>
      </c>
      <c r="B70" s="4" t="s">
        <v>63</v>
      </c>
      <c r="C70" s="1">
        <v>3002</v>
      </c>
      <c r="D70" s="1">
        <f t="shared" si="1"/>
        <v>2401.6</v>
      </c>
      <c r="E70" s="1">
        <f t="shared" si="2"/>
        <v>2402.2559999999999</v>
      </c>
      <c r="F70" s="1">
        <f t="shared" ref="F70:F79" si="6">D70*0.16</f>
        <v>384.25599999999997</v>
      </c>
      <c r="G70" s="1">
        <v>80</v>
      </c>
      <c r="H70" s="1">
        <v>1276</v>
      </c>
      <c r="I70" s="1">
        <v>0</v>
      </c>
      <c r="J70" s="1">
        <v>0</v>
      </c>
      <c r="K70" s="1">
        <v>270</v>
      </c>
      <c r="L70" s="1">
        <v>392</v>
      </c>
      <c r="M70" s="5">
        <f t="shared" si="3"/>
        <v>0.15464890073284476</v>
      </c>
      <c r="N70" s="6">
        <f t="shared" ref="N70:N79" si="7">(F70+G70)/D70</f>
        <v>0.19331112591605595</v>
      </c>
    </row>
    <row r="71" spans="1:14" x14ac:dyDescent="0.25">
      <c r="A71" s="13" t="s">
        <v>147</v>
      </c>
      <c r="B71" s="4" t="s">
        <v>64</v>
      </c>
      <c r="C71" s="1">
        <v>3593</v>
      </c>
      <c r="D71" s="1">
        <f t="shared" ref="D71:D79" si="8">C71*0.8</f>
        <v>2874.4</v>
      </c>
      <c r="E71" s="1">
        <f t="shared" ref="E71:E79" si="9">F71+G71+H71+I71+J71+K71+L71</f>
        <v>2874</v>
      </c>
      <c r="F71" s="1">
        <v>280</v>
      </c>
      <c r="G71" s="1">
        <v>180</v>
      </c>
      <c r="H71" s="1">
        <v>1500</v>
      </c>
      <c r="I71" s="1">
        <v>100</v>
      </c>
      <c r="J71" s="1">
        <v>0</v>
      </c>
      <c r="K71" s="1">
        <v>200</v>
      </c>
      <c r="L71" s="1">
        <v>614</v>
      </c>
      <c r="M71" s="5">
        <f t="shared" ref="M71:M79" si="10">(F71+G71)/C71</f>
        <v>0.12802671861953799</v>
      </c>
      <c r="N71" s="6">
        <f t="shared" si="7"/>
        <v>0.16003339827442248</v>
      </c>
    </row>
    <row r="72" spans="1:14" ht="31.5" x14ac:dyDescent="0.25">
      <c r="A72" s="13" t="s">
        <v>148</v>
      </c>
      <c r="B72" s="4" t="s">
        <v>81</v>
      </c>
      <c r="C72" s="1">
        <v>235</v>
      </c>
      <c r="D72" s="1">
        <f t="shared" si="8"/>
        <v>188</v>
      </c>
      <c r="E72" s="1">
        <f t="shared" si="9"/>
        <v>188.07999999999998</v>
      </c>
      <c r="F72" s="1">
        <f t="shared" si="6"/>
        <v>30.080000000000002</v>
      </c>
      <c r="G72" s="1">
        <v>20</v>
      </c>
      <c r="H72" s="1">
        <v>50</v>
      </c>
      <c r="I72" s="1">
        <v>0</v>
      </c>
      <c r="J72" s="1">
        <v>0</v>
      </c>
      <c r="K72" s="1">
        <v>0</v>
      </c>
      <c r="L72" s="1">
        <v>88</v>
      </c>
      <c r="M72" s="5">
        <f t="shared" si="10"/>
        <v>0.21310638297872339</v>
      </c>
      <c r="N72" s="6">
        <f t="shared" si="7"/>
        <v>0.26638297872340427</v>
      </c>
    </row>
    <row r="73" spans="1:14" s="14" customFormat="1" x14ac:dyDescent="0.25">
      <c r="A73" s="7" t="s">
        <v>149</v>
      </c>
      <c r="B73" s="8" t="s">
        <v>65</v>
      </c>
      <c r="C73" s="9">
        <v>2383</v>
      </c>
      <c r="D73" s="9">
        <f t="shared" si="8"/>
        <v>1906.4</v>
      </c>
      <c r="E73" s="9">
        <f t="shared" si="9"/>
        <v>1908</v>
      </c>
      <c r="F73" s="9">
        <v>216</v>
      </c>
      <c r="G73" s="9">
        <v>80</v>
      </c>
      <c r="H73" s="9">
        <v>452</v>
      </c>
      <c r="I73" s="9">
        <v>0</v>
      </c>
      <c r="J73" s="9">
        <v>60</v>
      </c>
      <c r="K73" s="9">
        <v>637</v>
      </c>
      <c r="L73" s="9">
        <v>463</v>
      </c>
      <c r="M73" s="10">
        <f t="shared" si="10"/>
        <v>0.12421317666806546</v>
      </c>
      <c r="N73" s="11">
        <f t="shared" si="7"/>
        <v>0.15526647083508183</v>
      </c>
    </row>
    <row r="74" spans="1:14" x14ac:dyDescent="0.25">
      <c r="A74" s="13" t="s">
        <v>150</v>
      </c>
      <c r="B74" s="4" t="s">
        <v>66</v>
      </c>
      <c r="C74" s="1">
        <v>1830</v>
      </c>
      <c r="D74" s="1">
        <f t="shared" si="8"/>
        <v>1464</v>
      </c>
      <c r="E74" s="1">
        <f t="shared" si="9"/>
        <v>1580</v>
      </c>
      <c r="F74" s="1">
        <v>135</v>
      </c>
      <c r="G74" s="1">
        <v>45</v>
      </c>
      <c r="H74" s="1">
        <v>880</v>
      </c>
      <c r="I74" s="1">
        <v>0</v>
      </c>
      <c r="J74" s="1">
        <v>0</v>
      </c>
      <c r="K74" s="1">
        <v>120</v>
      </c>
      <c r="L74" s="1">
        <v>400</v>
      </c>
      <c r="M74" s="5">
        <f t="shared" si="10"/>
        <v>9.8360655737704916E-2</v>
      </c>
      <c r="N74" s="6">
        <f t="shared" si="7"/>
        <v>0.12295081967213115</v>
      </c>
    </row>
    <row r="75" spans="1:14" ht="31.5" x14ac:dyDescent="0.25">
      <c r="A75" s="13" t="s">
        <v>151</v>
      </c>
      <c r="B75" s="4" t="s">
        <v>67</v>
      </c>
      <c r="C75" s="1">
        <v>2710</v>
      </c>
      <c r="D75" s="1">
        <f t="shared" si="8"/>
        <v>2168</v>
      </c>
      <c r="E75" s="1">
        <f t="shared" si="9"/>
        <v>2167.88</v>
      </c>
      <c r="F75" s="1">
        <f t="shared" si="6"/>
        <v>346.88</v>
      </c>
      <c r="G75" s="1">
        <v>245</v>
      </c>
      <c r="H75" s="1">
        <v>1187</v>
      </c>
      <c r="I75" s="1">
        <v>0</v>
      </c>
      <c r="J75" s="1">
        <v>0</v>
      </c>
      <c r="K75" s="1">
        <v>50</v>
      </c>
      <c r="L75" s="1">
        <v>339</v>
      </c>
      <c r="M75" s="5">
        <f t="shared" si="10"/>
        <v>0.21840590405904059</v>
      </c>
      <c r="N75" s="6">
        <f t="shared" si="7"/>
        <v>0.27300738007380071</v>
      </c>
    </row>
    <row r="76" spans="1:14" x14ac:dyDescent="0.25">
      <c r="A76" s="13" t="s">
        <v>152</v>
      </c>
      <c r="B76" s="4" t="s">
        <v>68</v>
      </c>
      <c r="C76" s="1">
        <v>4251</v>
      </c>
      <c r="D76" s="1">
        <f t="shared" si="8"/>
        <v>3400.8</v>
      </c>
      <c r="E76" s="1">
        <f t="shared" si="9"/>
        <v>3401.1280000000002</v>
      </c>
      <c r="F76" s="1">
        <f t="shared" si="6"/>
        <v>544.12800000000004</v>
      </c>
      <c r="G76" s="1">
        <v>180</v>
      </c>
      <c r="H76" s="1">
        <v>1600</v>
      </c>
      <c r="I76" s="1">
        <v>0</v>
      </c>
      <c r="J76" s="1">
        <v>0</v>
      </c>
      <c r="K76" s="1">
        <v>0</v>
      </c>
      <c r="L76" s="1">
        <v>1077</v>
      </c>
      <c r="M76" s="5">
        <f t="shared" si="10"/>
        <v>0.17034297812279464</v>
      </c>
      <c r="N76" s="6">
        <f t="shared" si="7"/>
        <v>0.2129287226534933</v>
      </c>
    </row>
    <row r="77" spans="1:14" x14ac:dyDescent="0.25">
      <c r="A77" s="13" t="s">
        <v>153</v>
      </c>
      <c r="B77" s="4" t="s">
        <v>69</v>
      </c>
      <c r="C77" s="1">
        <v>1822</v>
      </c>
      <c r="D77" s="1">
        <f t="shared" si="8"/>
        <v>1457.6000000000001</v>
      </c>
      <c r="E77" s="1">
        <f t="shared" si="9"/>
        <v>1458.2159999999999</v>
      </c>
      <c r="F77" s="1">
        <f t="shared" si="6"/>
        <v>233.21600000000004</v>
      </c>
      <c r="G77" s="1">
        <v>60</v>
      </c>
      <c r="H77" s="1">
        <v>720</v>
      </c>
      <c r="I77" s="1">
        <v>0</v>
      </c>
      <c r="J77" s="1">
        <v>0</v>
      </c>
      <c r="K77" s="1">
        <v>0</v>
      </c>
      <c r="L77" s="1">
        <v>445</v>
      </c>
      <c r="M77" s="5">
        <f t="shared" si="10"/>
        <v>0.16093084522502746</v>
      </c>
      <c r="N77" s="6">
        <f t="shared" si="7"/>
        <v>0.20116355653128429</v>
      </c>
    </row>
    <row r="78" spans="1:14" x14ac:dyDescent="0.25">
      <c r="A78" s="13" t="s">
        <v>154</v>
      </c>
      <c r="B78" s="4" t="s">
        <v>70</v>
      </c>
      <c r="C78" s="1">
        <v>363</v>
      </c>
      <c r="D78" s="1">
        <f t="shared" si="8"/>
        <v>290.40000000000003</v>
      </c>
      <c r="E78" s="1">
        <f t="shared" si="9"/>
        <v>290.464</v>
      </c>
      <c r="F78" s="1">
        <f t="shared" si="6"/>
        <v>46.464000000000006</v>
      </c>
      <c r="G78" s="1">
        <v>20</v>
      </c>
      <c r="H78" s="1">
        <v>140</v>
      </c>
      <c r="I78" s="1">
        <v>0</v>
      </c>
      <c r="J78" s="1">
        <v>0</v>
      </c>
      <c r="K78" s="1">
        <v>40</v>
      </c>
      <c r="L78" s="1">
        <v>44</v>
      </c>
      <c r="M78" s="5">
        <f t="shared" si="10"/>
        <v>0.18309641873278237</v>
      </c>
      <c r="N78" s="6">
        <f t="shared" si="7"/>
        <v>0.22887052341597794</v>
      </c>
    </row>
    <row r="79" spans="1:14" x14ac:dyDescent="0.25">
      <c r="A79" s="13" t="s">
        <v>155</v>
      </c>
      <c r="B79" s="4" t="s">
        <v>0</v>
      </c>
      <c r="C79" s="1">
        <f>SUM(C6:C78)</f>
        <v>517742</v>
      </c>
      <c r="D79" s="1">
        <f t="shared" si="8"/>
        <v>414193.60000000003</v>
      </c>
      <c r="E79" s="1">
        <f t="shared" si="9"/>
        <v>415498.97600000002</v>
      </c>
      <c r="F79" s="1">
        <f t="shared" si="6"/>
        <v>66270.97600000001</v>
      </c>
      <c r="G79" s="1">
        <f t="shared" ref="G79:L79" si="11">SUM(G6:G78)</f>
        <v>19795</v>
      </c>
      <c r="H79" s="1">
        <f t="shared" si="11"/>
        <v>124650</v>
      </c>
      <c r="I79" s="1">
        <f t="shared" si="11"/>
        <v>2375</v>
      </c>
      <c r="J79" s="1">
        <f t="shared" si="11"/>
        <v>265</v>
      </c>
      <c r="K79" s="1">
        <f t="shared" si="11"/>
        <v>18108</v>
      </c>
      <c r="L79" s="1">
        <f t="shared" si="11"/>
        <v>184035</v>
      </c>
      <c r="M79" s="5">
        <f t="shared" si="10"/>
        <v>0.16623332856905565</v>
      </c>
      <c r="N79" s="6">
        <f t="shared" si="7"/>
        <v>0.20779166071131955</v>
      </c>
    </row>
    <row r="80" spans="1:14" x14ac:dyDescent="0.25">
      <c r="A80" s="17"/>
      <c r="B80" s="17"/>
      <c r="C80" s="12"/>
      <c r="D80" s="12"/>
      <c r="E80" s="12"/>
      <c r="F80" s="12"/>
      <c r="G80" s="12"/>
      <c r="H80" s="12"/>
      <c r="I80" s="12"/>
      <c r="J80" s="12"/>
      <c r="K80" s="12"/>
      <c r="L80" s="12"/>
    </row>
    <row r="81" spans="1:12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</row>
    <row r="82" spans="1:12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</sheetData>
  <mergeCells count="10">
    <mergeCell ref="N3:N4"/>
    <mergeCell ref="M3:M4"/>
    <mergeCell ref="E3:E4"/>
    <mergeCell ref="A80:B80"/>
    <mergeCell ref="A81:L82"/>
    <mergeCell ref="A3:A4"/>
    <mergeCell ref="B3:B4"/>
    <mergeCell ref="F3:L3"/>
    <mergeCell ref="C3:C4"/>
    <mergeCell ref="D3:D4"/>
  </mergeCells>
  <pageMargins left="0.98425196850393704" right="0.39370078740157483" top="0.78740157480314965" bottom="0.78740157480314965" header="0.31496062992125984" footer="0.31496062992125984"/>
  <pageSetup paperSize="9" scale="35" orientation="landscape" r:id="rId1"/>
  <headerFooter differentFirst="1"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Ситник Антон Юрьевич</dc:creator>
  <cp:lastModifiedBy>Ситник Антон Юрьевич</cp:lastModifiedBy>
  <cp:lastPrinted>2020-02-12T03:47:33Z</cp:lastPrinted>
  <dcterms:created xsi:type="dcterms:W3CDTF">2017-07-28T05:49:16Z</dcterms:created>
  <dcterms:modified xsi:type="dcterms:W3CDTF">2020-02-14T10:48:18Z</dcterms:modified>
</cp:coreProperties>
</file>